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医院药品监测品种1" sheetId="1" r:id="rId1"/>
    <sheet name="医院医用耗材监测品种1" sheetId="5" r:id="rId2"/>
    <sheet name="医院药品监测品种2" sheetId="6" r:id="rId3"/>
    <sheet name="医院医用耗材监测品种2" sheetId="7" r:id="rId4"/>
    <sheet name="药店药品监测品种" sheetId="8" r:id="rId5"/>
  </sheets>
  <definedNames>
    <definedName name="_xlnm.Print_Titles" localSheetId="0">医院药品监测品种1!$3:$5</definedName>
    <definedName name="_xlnm.Print_Titles" localSheetId="1">医院医用耗材监测品种1!$3:$5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<sst xmlns="http://schemas.openxmlformats.org/spreadsheetml/2006/main" count="1030" uniqueCount="424">
  <si>
    <t>部分医保定点医药机构药品价格信息监测一览表</t>
  </si>
  <si>
    <t>序号</t>
  </si>
  <si>
    <t>医院级别
（三级、二级、一级及以下）</t>
  </si>
  <si>
    <t>药品通用名</t>
  </si>
  <si>
    <t>是否集采
中选品种</t>
  </si>
  <si>
    <t>吴川市长岐镇中心卫生院</t>
  </si>
  <si>
    <t>吴川市浅水镇卫生院</t>
  </si>
  <si>
    <t>吴川市覃巴镇卫生院</t>
  </si>
  <si>
    <t>吴川市梅菉街道社区卫生服务中心</t>
  </si>
  <si>
    <t>吴川市塘㙍镇中心卫生院</t>
  </si>
  <si>
    <t>吴川市黄坡镇中心卫生院</t>
  </si>
  <si>
    <t>吴川市吴阳镇卫生院</t>
  </si>
  <si>
    <t>吴川市康复医院</t>
  </si>
  <si>
    <t>规格
（最小规格）</t>
  </si>
  <si>
    <t>包装单位</t>
  </si>
  <si>
    <t>生产厂家</t>
  </si>
  <si>
    <t>医疗机构销售价（按最小规格计算，单位：元）</t>
  </si>
  <si>
    <t>一级及以下</t>
  </si>
  <si>
    <t>蓝芩口服液</t>
  </si>
  <si>
    <t>盐酸氨溴索片</t>
  </si>
  <si>
    <t>是</t>
  </si>
  <si>
    <t>山东裕欣药业有限公司</t>
  </si>
  <si>
    <t>30mg*20片/盒</t>
  </si>
  <si>
    <t>片</t>
  </si>
  <si>
    <t>山西仟源医药集团股份有限公司</t>
  </si>
  <si>
    <t>30mg*50片/盒</t>
  </si>
  <si>
    <t>苯磺酸氨氯地平片</t>
  </si>
  <si>
    <t>湖南千金协力药业有限公司</t>
  </si>
  <si>
    <t>5mg*42片/盒</t>
  </si>
  <si>
    <t>5mg*28片/盒</t>
  </si>
  <si>
    <t>康普药业股份有限公司</t>
  </si>
  <si>
    <t>5mg*21片/盒</t>
  </si>
  <si>
    <t>重庆科瑞制药（集团）有限公司</t>
  </si>
  <si>
    <t>重庆药友制药有限责任公司</t>
  </si>
  <si>
    <t>阿托伐他汀钙片(薄膜衣)</t>
  </si>
  <si>
    <t>湖南迪诺制药股份有限公司</t>
  </si>
  <si>
    <t>10mg*14片/盒</t>
  </si>
  <si>
    <t>湖南千金湘江药业股份有限公司</t>
  </si>
  <si>
    <t>10mg*28片/盒</t>
  </si>
  <si>
    <t>乐普制药科技有限公司</t>
  </si>
  <si>
    <t>20mg*28片/盒</t>
  </si>
  <si>
    <t>20mg*14片/盒</t>
  </si>
  <si>
    <t>上海新亚药业闵行有限公司</t>
  </si>
  <si>
    <t>氯雷他定片</t>
  </si>
  <si>
    <t>广东逸舒制药有限公司</t>
  </si>
  <si>
    <t>10mg*12片/盒</t>
  </si>
  <si>
    <t>万特制药(海南)有限公司</t>
  </si>
  <si>
    <t>10mg*24片/盒</t>
  </si>
  <si>
    <t>扬子江药业集团上海海尼药业有限公司</t>
  </si>
  <si>
    <t>碳酸钙D3片</t>
  </si>
  <si>
    <t>心可舒胶囊</t>
  </si>
  <si>
    <t>罗红霉素胶囊</t>
  </si>
  <si>
    <t>精蛋白人胰岛素混合注射液</t>
  </si>
  <si>
    <t>珠海联邦制药股份有限公司中山分公司</t>
  </si>
  <si>
    <t>3ml:300iu*1支/盒</t>
  </si>
  <si>
    <t>支</t>
  </si>
  <si>
    <t>珠海联邦制药有限公司</t>
  </si>
  <si>
    <t>甘精胰岛素注射液</t>
  </si>
  <si>
    <t>那屈肝素钙注射液</t>
  </si>
  <si>
    <t>吉非替尼片</t>
  </si>
  <si>
    <t>平消胶囊</t>
  </si>
  <si>
    <t>利那洛肽胶囊</t>
  </si>
  <si>
    <t>开塞露
(含甘油)</t>
  </si>
  <si>
    <t>否</t>
  </si>
  <si>
    <t>福州海王金象中药制药有限公司</t>
  </si>
  <si>
    <t>20ml*20支/盒</t>
  </si>
  <si>
    <t>广东恒健药业有限公司</t>
  </si>
  <si>
    <t>上海小方制药股份有限公司</t>
  </si>
  <si>
    <t>20ml*10支/盒</t>
  </si>
  <si>
    <t>江西德成制药有限公司</t>
  </si>
  <si>
    <t>消痛贴膏</t>
  </si>
  <si>
    <t>西藏奇正藏药股份有限公司</t>
  </si>
  <si>
    <t>药芯袋每贴装1.2g，润湿剂每袋装2.5ml*2贴/盒</t>
  </si>
  <si>
    <t>贴</t>
  </si>
  <si>
    <t>肺力咳合剂</t>
  </si>
  <si>
    <t xml:space="preserve"> 是/ 否/是/ 是/ 否/ 是/  是</t>
  </si>
  <si>
    <t>贵州健兴药业有限公司</t>
  </si>
  <si>
    <t>150ml*1瓶/盒</t>
  </si>
  <si>
    <t>瓶</t>
  </si>
  <si>
    <t>脑安颗粒</t>
  </si>
  <si>
    <t>非布司他片</t>
  </si>
  <si>
    <t>江西万邦生化医药集团有限责任公司</t>
  </si>
  <si>
    <t>江苏万邦生化医药集团有限责任公司</t>
  </si>
  <si>
    <t>40mg*16片/盒</t>
  </si>
  <si>
    <t>玻璃酸钠滴眼液</t>
  </si>
  <si>
    <t>江西珍视明药业有限公司</t>
  </si>
  <si>
    <t>50ml：5mg*1支/盒</t>
  </si>
  <si>
    <t>部分医保定点医药机构医用耗材价格信息监测一览表（医用耗材）</t>
  </si>
  <si>
    <t>种类</t>
  </si>
  <si>
    <t>产品名称</t>
  </si>
  <si>
    <t>注册证号</t>
  </si>
  <si>
    <t>规格型号</t>
  </si>
  <si>
    <t>最小使用单位（套/根/个）</t>
  </si>
  <si>
    <t>通过用介入类</t>
  </si>
  <si>
    <t>血管鞘-普通型</t>
  </si>
  <si>
    <t>造影导管-普通型</t>
  </si>
  <si>
    <t>心脏起搏器类</t>
  </si>
  <si>
    <t>植入式心脏起搏器</t>
  </si>
  <si>
    <t>输注泵</t>
  </si>
  <si>
    <t>机械泵</t>
  </si>
  <si>
    <t>人工关节</t>
  </si>
  <si>
    <t>髋关节假体-股骨柄</t>
  </si>
  <si>
    <t>冠脉球囊类</t>
  </si>
  <si>
    <t>冠脉药物涂层球囊（药球）</t>
  </si>
  <si>
    <t>河南曙光健士实业发展有限公司</t>
  </si>
  <si>
    <t>豫械注准20182140475</t>
  </si>
  <si>
    <t>60mm*70mm</t>
  </si>
  <si>
    <t>江西丰临医用器械有限公司</t>
  </si>
  <si>
    <t>赣械注准20172140099</t>
  </si>
  <si>
    <t>江西维邦医疗器械有限公司</t>
  </si>
  <si>
    <t>赣械注准20152140210</t>
  </si>
  <si>
    <t>6cm*7cm</t>
  </si>
  <si>
    <t>南昌市康华卫材有限公司</t>
  </si>
  <si>
    <t>赣械注准20162140019</t>
  </si>
  <si>
    <t>山东海纯生物科技有限公司</t>
  </si>
  <si>
    <t>鲁械注准20172140679</t>
  </si>
  <si>
    <t>山东圣纳医用制品有限公司</t>
  </si>
  <si>
    <t>鲁械注准20172640239</t>
  </si>
  <si>
    <t>威海洁瑞医用制品有限公司</t>
  </si>
  <si>
    <t>鲁械注准20182140420</t>
  </si>
  <si>
    <t>一次性使用静脉留置针等九类低值医用耗材</t>
  </si>
  <si>
    <t>EDTA抗凝管（紫色头盖）</t>
  </si>
  <si>
    <t>成都瑞奇医疗器械有限公司</t>
  </si>
  <si>
    <t>川械注准20192220020</t>
  </si>
  <si>
    <t>2ml</t>
  </si>
  <si>
    <t>江西丰临医疗器械有限公司</t>
  </si>
  <si>
    <t>赣械注准20202220296</t>
  </si>
  <si>
    <t xml:space="preserve">2ml
EDTA-K2
</t>
  </si>
  <si>
    <t>上海正邦医疗科技有限公司</t>
  </si>
  <si>
    <t>沪械注准20182220201</t>
  </si>
  <si>
    <t>Φ13x75mm</t>
  </si>
  <si>
    <t>沪械注准20202220190</t>
  </si>
  <si>
    <t>一次性使用腹腔镜用穿刺器</t>
  </si>
  <si>
    <t>骨科脊柱类</t>
  </si>
  <si>
    <t>胸腰椎后路微创钉棒固定融合系统</t>
  </si>
  <si>
    <t>吴川市妇幼保健计划生育服务中心</t>
  </si>
  <si>
    <t>吴川市第四人民医院</t>
  </si>
  <si>
    <t>吴川市人民医院</t>
  </si>
  <si>
    <t>二级</t>
  </si>
  <si>
    <t>扬子江药业集团有限公司</t>
  </si>
  <si>
    <t>10ml*12瓶/盒</t>
  </si>
  <si>
    <t>20mg*30片/盒</t>
  </si>
  <si>
    <t>山西同达药业有限公司</t>
  </si>
  <si>
    <t>600mg*30片/盒</t>
  </si>
  <si>
    <t>通化东宝药业股份有限公司</t>
  </si>
  <si>
    <t>甘李药业股份有限公司</t>
  </si>
  <si>
    <t>赛诺菲北京制药有限公司</t>
  </si>
  <si>
    <t>1.5ml:450iu*1支/盒</t>
  </si>
  <si>
    <t>珠海联邦制药股份有限公司</t>
  </si>
  <si>
    <t>3ml:300单位(预填充)*1支/盒</t>
  </si>
  <si>
    <t>兆科药业（合肥）有限公司</t>
  </si>
  <si>
    <t>0.4ml:4100iu*2支/盒</t>
  </si>
  <si>
    <t>0.6ml:6150iu*2支/盒</t>
  </si>
  <si>
    <t>阿斯利康制药有限公司分包装</t>
  </si>
  <si>
    <t>0.25g*10片/盒</t>
  </si>
  <si>
    <t>290ug*7粒/盒</t>
  </si>
  <si>
    <t>粒</t>
  </si>
  <si>
    <t>金花企业(集团)股份有限公司西安金花制药厂</t>
  </si>
  <si>
    <t>10ml*2支/盒</t>
  </si>
  <si>
    <t>甘肃奇正藏药有限公司</t>
  </si>
  <si>
    <t>药芯袋每贴装1g，润湿剂每袋装2.0ml*2贴/盒</t>
  </si>
  <si>
    <t>河南省百泉制药有限公司</t>
  </si>
  <si>
    <t>1.2g*14袋/盒</t>
  </si>
  <si>
    <t>袋</t>
  </si>
  <si>
    <t>江苏中天药业有限公司</t>
  </si>
  <si>
    <t>40mg*30片/盒</t>
  </si>
  <si>
    <t>华熙生物科技股份有限公司</t>
  </si>
  <si>
    <t>2.5ml*1支/盒</t>
  </si>
  <si>
    <t>医疗机构销售价（单位：元）</t>
  </si>
  <si>
    <t>湖南埃普特医疗器械有限公司</t>
  </si>
  <si>
    <t>国械注准20163031291</t>
  </si>
  <si>
    <t>套</t>
  </si>
  <si>
    <t>泰尔茂株式会社</t>
  </si>
  <si>
    <t>国械注进20193031784</t>
  </si>
  <si>
    <t>RS*A10K10SQ</t>
  </si>
  <si>
    <t>个</t>
  </si>
  <si>
    <t>RS*A50K10SQ</t>
  </si>
  <si>
    <t>RS*A80K10SQ</t>
  </si>
  <si>
    <t>迪泰医学科技（苏州）有限公司</t>
  </si>
  <si>
    <t>国械注准20183030208</t>
  </si>
  <si>
    <t>510315M1</t>
  </si>
  <si>
    <t>根</t>
  </si>
  <si>
    <t>510315RH</t>
  </si>
  <si>
    <t>510315RT</t>
  </si>
  <si>
    <t>510315S2</t>
  </si>
  <si>
    <t>5103C502</t>
  </si>
  <si>
    <t>5103M5A1L125</t>
  </si>
  <si>
    <t>5103Y500</t>
  </si>
  <si>
    <t>美国Cordis Corporation</t>
  </si>
  <si>
    <t>国械注进20153030826</t>
  </si>
  <si>
    <t>452-514H0</t>
  </si>
  <si>
    <t>452-531H0</t>
  </si>
  <si>
    <t>SRD7008</t>
  </si>
  <si>
    <t>美国Merit Medical Systems，Inc</t>
  </si>
  <si>
    <t>国械注进20153031099</t>
  </si>
  <si>
    <t>7501-13</t>
  </si>
  <si>
    <t>7503-21</t>
  </si>
  <si>
    <t>7523-21</t>
  </si>
  <si>
    <t>国械注进20163032711</t>
  </si>
  <si>
    <t>RF*XB55108M</t>
  </si>
  <si>
    <t>RF*XG95107M</t>
  </si>
  <si>
    <t>RF*YH15110M</t>
  </si>
  <si>
    <t>美国Medtronic Inc</t>
  </si>
  <si>
    <t>国械注进20203120345</t>
  </si>
  <si>
    <t>X3DR01</t>
  </si>
  <si>
    <t>台</t>
  </si>
  <si>
    <t>国械注进20223120352</t>
  </si>
  <si>
    <t>ATDR01</t>
  </si>
  <si>
    <t>河南驼人医疗器械集团有限公司</t>
  </si>
  <si>
    <t>国械注准20153140698</t>
  </si>
  <si>
    <t xml:space="preserve">TR-150 </t>
  </si>
  <si>
    <t>浙江海圣医疗器械股份有限公司</t>
  </si>
  <si>
    <t>国械注准20153142367</t>
  </si>
  <si>
    <t>容量100ml、管路60cm、标称流速2ml/h</t>
  </si>
  <si>
    <t>只</t>
  </si>
  <si>
    <t>珠海亚特兰生命工程科技有限公司</t>
  </si>
  <si>
    <t>国械注准20163140665</t>
  </si>
  <si>
    <t>AT-1-05</t>
  </si>
  <si>
    <t>北京市春立正达医疗器械股份有限公司</t>
  </si>
  <si>
    <t>国械注准20153130555</t>
  </si>
  <si>
    <t>BE2/10</t>
  </si>
  <si>
    <t>BE2/11</t>
  </si>
  <si>
    <t>BE2/12</t>
  </si>
  <si>
    <t>BE2/13</t>
  </si>
  <si>
    <t>BE2/7</t>
  </si>
  <si>
    <t>BE2/8</t>
  </si>
  <si>
    <t>BE2/9</t>
  </si>
  <si>
    <t>武汉迈瑞科技有限公司</t>
  </si>
  <si>
    <t>国械注准20213130239</t>
  </si>
  <si>
    <t>10.5/200/135</t>
  </si>
  <si>
    <t>10/160/135°"</t>
  </si>
  <si>
    <t>11/165/135°"</t>
  </si>
  <si>
    <t>5/130/135°"</t>
  </si>
  <si>
    <t>6/140/135°"</t>
  </si>
  <si>
    <t>7/145/135°"</t>
  </si>
  <si>
    <t>8/150/135°"</t>
  </si>
  <si>
    <t>9/155/135°"</t>
  </si>
  <si>
    <t>乐普（北京）医疗器械股份有限公司</t>
  </si>
  <si>
    <t>国械注准20203030561</t>
  </si>
  <si>
    <t>LPCDB20016</t>
  </si>
  <si>
    <t>LPCDB27028</t>
  </si>
  <si>
    <t>LPCDB30024</t>
  </si>
  <si>
    <t>留置针用敷贴</t>
  </si>
  <si>
    <t>3M Deutschland GmbH</t>
  </si>
  <si>
    <t>国械注进20182142128</t>
  </si>
  <si>
    <t xml:space="preserve">6cm*7cm </t>
  </si>
  <si>
    <t>上海亚澳医用保健品有限公司</t>
  </si>
  <si>
    <t>沪械注准20172140714</t>
  </si>
  <si>
    <t>6cmx7cm</t>
  </si>
  <si>
    <t>浙江隆泰医疗科技有限公司</t>
  </si>
  <si>
    <t>浙械注准20172141296</t>
  </si>
  <si>
    <t>6cm×7cm，1003</t>
  </si>
  <si>
    <t>深圳美讯医学检验科技有限公司</t>
  </si>
  <si>
    <t>粤械注准20202220323</t>
  </si>
  <si>
    <t>K2EDTA</t>
  </si>
  <si>
    <t>珠海市康利莱医疗器械有限公司</t>
  </si>
  <si>
    <t>粤械注准20172221568</t>
  </si>
  <si>
    <t>2mlΦ13×75㎜EDTA.K2(PET管)</t>
  </si>
  <si>
    <t>佛山特种医用导管有限责任公司</t>
  </si>
  <si>
    <t>粤械注准20152020576</t>
  </si>
  <si>
    <t xml:space="preserve">C10-1 </t>
  </si>
  <si>
    <t>C12-1</t>
  </si>
  <si>
    <t>C3-1</t>
  </si>
  <si>
    <t xml:space="preserve">C35-0 </t>
  </si>
  <si>
    <t xml:space="preserve">C5-0 </t>
  </si>
  <si>
    <t xml:space="preserve">C5510-0 </t>
  </si>
  <si>
    <t>广州迪克医疗器械有限公司</t>
  </si>
  <si>
    <t>粤械注准20172020029</t>
  </si>
  <si>
    <t>A型</t>
  </si>
  <si>
    <t>杭州康基医疗器械有限公司</t>
  </si>
  <si>
    <t>浙械注准20152020374</t>
  </si>
  <si>
    <t>套装A</t>
  </si>
  <si>
    <t>套装C</t>
  </si>
  <si>
    <t>套装F</t>
  </si>
  <si>
    <t>江苏新智源医学科技有限公司</t>
  </si>
  <si>
    <t>苏械注准20152020856</t>
  </si>
  <si>
    <t>E型</t>
  </si>
  <si>
    <t>施爱德（厦门）医疗器材有限公司</t>
  </si>
  <si>
    <t>闽械注准20172020210</t>
  </si>
  <si>
    <t>1/5/70</t>
  </si>
  <si>
    <t>1/3/50</t>
  </si>
  <si>
    <t>浙江科惠医疗器械股份有限公司</t>
  </si>
  <si>
    <t>国械注准20153130590</t>
  </si>
  <si>
    <t>5.5*110</t>
  </si>
  <si>
    <t>6.5×45</t>
  </si>
  <si>
    <t>枚</t>
  </si>
  <si>
    <t>J2X11</t>
  </si>
  <si>
    <t>湛江大参林连锁药店有限公司吴川斧头岭分店</t>
  </si>
  <si>
    <t>湛江大参林连锁药店有限公司吴川金豪分店</t>
  </si>
  <si>
    <t>湛江天马大药房连锁有限公司吴川黄坡城西店</t>
  </si>
  <si>
    <t>吴川市梅菉信心大药房</t>
  </si>
  <si>
    <t>湛江黄府大药房连锁有限公司长寿分店</t>
  </si>
  <si>
    <t>湛江市益民大药房连锁有限公司吴川工业一路店</t>
  </si>
  <si>
    <t>湛江市红太阳药业连锁有限公司吴川新世界店</t>
  </si>
  <si>
    <t>湛江市红太阳药业连锁有限公司新华路分店</t>
  </si>
  <si>
    <t>10ml*9支</t>
  </si>
  <si>
    <t>扬子江药业集团江苏龙凤堂中药有限公司</t>
  </si>
  <si>
    <t>10ml*6支</t>
  </si>
  <si>
    <t>10ml*7支</t>
  </si>
  <si>
    <t>30mg*20片</t>
  </si>
  <si>
    <t>烟台东诚大洋制药有限公司</t>
  </si>
  <si>
    <t>30mg*12片</t>
  </si>
  <si>
    <t>北京福元医药股份有限公司</t>
  </si>
  <si>
    <t>5mg*28片</t>
  </si>
  <si>
    <t>北京红林制药有限公司</t>
  </si>
  <si>
    <t>5mg*20片</t>
  </si>
  <si>
    <t>广东彼迪药业有限公司</t>
  </si>
  <si>
    <t>5mg*14片</t>
  </si>
  <si>
    <t>华润赛科药业有限责任公司</t>
  </si>
  <si>
    <t>辉瑞制药有限公司</t>
  </si>
  <si>
    <t>5mg*7片</t>
  </si>
  <si>
    <t>江苏亚邦爱普森药业有限公司</t>
  </si>
  <si>
    <t>江西制药有限责任公司</t>
  </si>
  <si>
    <t>5mg*21片</t>
  </si>
  <si>
    <t>乐普药业（北京）有限责任公司</t>
  </si>
  <si>
    <t>辽宁亿帆药业有限公司</t>
  </si>
  <si>
    <t>5mg*30片</t>
  </si>
  <si>
    <t>5mg*42片</t>
  </si>
  <si>
    <t>浙江为康制药有限公司</t>
  </si>
  <si>
    <t>5mg*12片</t>
  </si>
  <si>
    <t>中山可可康制药有限公司</t>
  </si>
  <si>
    <t>北京嘉林药业股份有限公司</t>
  </si>
  <si>
    <t>10mg*7片</t>
  </si>
  <si>
    <t>北京京丰制药集团有限公司</t>
  </si>
  <si>
    <t>20mg*28片</t>
  </si>
  <si>
    <t>20mg*7片</t>
  </si>
  <si>
    <t>乐普科技制药有限公司</t>
  </si>
  <si>
    <t>10mg*14片</t>
  </si>
  <si>
    <t>20mg*14片</t>
  </si>
  <si>
    <t>辽宁鑫善源药业有限公司</t>
  </si>
  <si>
    <t>10mg*27片</t>
  </si>
  <si>
    <t>辽宁鑫善源药业有限公诉</t>
  </si>
  <si>
    <t>10mg*32片</t>
  </si>
  <si>
    <t>齐鲁制药(海南)有限公司</t>
  </si>
  <si>
    <t>拜耳医药保健有限公司启东分公司</t>
  </si>
  <si>
    <t>10mg*12片</t>
  </si>
  <si>
    <t>10mg*6片</t>
  </si>
  <si>
    <t>拜耳医药上海有限公司</t>
  </si>
  <si>
    <t>广东逸舒制药股份有限公司</t>
  </si>
  <si>
    <t>海南海神同洲制药有限公司</t>
  </si>
  <si>
    <t>10mg*10片</t>
  </si>
  <si>
    <t>河南九势制药股份有限公司</t>
  </si>
  <si>
    <t>10mg*8片</t>
  </si>
  <si>
    <t>江苏联环药业股份有限公司</t>
  </si>
  <si>
    <t>昆明积大制药股份有限公司</t>
  </si>
  <si>
    <t>辽宁海一制药有限公司</t>
  </si>
  <si>
    <t>三门峡赛诺维制药有限公司</t>
  </si>
  <si>
    <t>10mg*36片</t>
  </si>
  <si>
    <t>山东良福制药有限公司</t>
  </si>
  <si>
    <t>万全万特制药(厦门)有限公司</t>
  </si>
  <si>
    <t>10mg*15片</t>
  </si>
  <si>
    <t>10mg*5片</t>
  </si>
  <si>
    <t>西安杨森制药有限公司</t>
  </si>
  <si>
    <t>安士制药（中山）有限公司</t>
  </si>
  <si>
    <t>1.5g*60片</t>
  </si>
  <si>
    <t>钙尔奇（惠氏制药）</t>
  </si>
  <si>
    <t>600mg*36片</t>
  </si>
  <si>
    <t>惠氏制药有限公司</t>
  </si>
  <si>
    <t>(600mg/125IU)*60片</t>
  </si>
  <si>
    <t>0.6g*36片</t>
  </si>
  <si>
    <t>0.6g*60S</t>
  </si>
  <si>
    <t>300mg*100片</t>
  </si>
  <si>
    <t>300mg*28片</t>
  </si>
  <si>
    <t>每片含钙600mg/维生素D3125国际单位*72片</t>
  </si>
  <si>
    <t>每片含碳酸钙1.5克(相当于钙600mg),维生素D3 125国际单位*60片</t>
  </si>
  <si>
    <t>山东沃华医药</t>
  </si>
  <si>
    <t>0.3g*72粒</t>
  </si>
  <si>
    <t>大同大源药业有限责任公司</t>
  </si>
  <si>
    <t>0.15g*16粒</t>
  </si>
  <si>
    <t>上海现代哈森（商丘)药业有限公司</t>
  </si>
  <si>
    <t>0.15g*20粒</t>
  </si>
  <si>
    <t>Sanofi-aventis Deutschland GmbH</t>
  </si>
  <si>
    <t>1.5ml:450单位/预填充式注射笔*1支</t>
  </si>
  <si>
    <t>赛诺菲(北京)制药有限公司</t>
  </si>
  <si>
    <t>3ml:300单位/笔芯/预填充SoloStar*1支</t>
  </si>
  <si>
    <t>福元药业有限公司</t>
  </si>
  <si>
    <t>10ml*20支</t>
  </si>
  <si>
    <t>10ml*2支</t>
  </si>
  <si>
    <t>20ml*20支</t>
  </si>
  <si>
    <t>广东恒健制药有限公司</t>
  </si>
  <si>
    <t>广东恒建制药有限公司</t>
  </si>
  <si>
    <t>广州白云山敬修堂药业股份有限公司</t>
  </si>
  <si>
    <t>10ml*1支</t>
  </si>
  <si>
    <t>20ml*1支</t>
  </si>
  <si>
    <t>湖北科田药业有限公司</t>
  </si>
  <si>
    <t>20ml*5支</t>
  </si>
  <si>
    <t>山西宝泰药业有限责任公司</t>
  </si>
  <si>
    <t>20ml*4支</t>
  </si>
  <si>
    <t>山西旺龙药业集团有限公司</t>
  </si>
  <si>
    <t>20ml*2支</t>
  </si>
  <si>
    <t>深圳南粤药业有限公司</t>
  </si>
  <si>
    <t>宣城市金芙蓉药业有限公司</t>
  </si>
  <si>
    <t>20ml*12支</t>
  </si>
  <si>
    <t>（1.2g*2.5ml）*5贴</t>
  </si>
  <si>
    <t>（1.0g*2.0ml）*2贴</t>
  </si>
  <si>
    <t>（1.2g*2.5ml）*7贴</t>
  </si>
  <si>
    <t>100ml*1瓶</t>
  </si>
  <si>
    <t>80ml*2瓶</t>
  </si>
  <si>
    <t>山东朗诺制药有限公司</t>
  </si>
  <si>
    <t>40mg*30片</t>
  </si>
  <si>
    <t>成都盛迪医药有限公司</t>
  </si>
  <si>
    <t>40mg*10片</t>
  </si>
  <si>
    <t>杭州朱养心药业有限公司</t>
  </si>
  <si>
    <t>40mg*12片</t>
  </si>
  <si>
    <t>江苏恒瑞医药股份有限公司</t>
  </si>
  <si>
    <t>江苏华世通生物医药科技有限公司</t>
  </si>
  <si>
    <t>40mg*24片</t>
  </si>
  <si>
    <t>40mg*8片</t>
  </si>
  <si>
    <t>青岛黄海制药有限责任公司</t>
  </si>
  <si>
    <t>40mg*7片</t>
  </si>
  <si>
    <t>URSAPHARM Arzneimittel GmbH</t>
  </si>
  <si>
    <t>（0.1%*10ml）*1支</t>
  </si>
  <si>
    <t>参天制药(中国)有限公司</t>
  </si>
  <si>
    <t>5ml:5mg(0.1%)*1支</t>
  </si>
  <si>
    <t>广东宏盈科技有限公司</t>
  </si>
  <si>
    <t>3ml*3支</t>
  </si>
  <si>
    <t>0.1%（0.4ml*0.4mg)*10支</t>
  </si>
  <si>
    <t>山东博士伦福瑞达制药有限公司</t>
  </si>
  <si>
    <t>0.8ml:0.8mg(0.1%)*10支</t>
  </si>
  <si>
    <t>中山万汉制药有限公司</t>
  </si>
  <si>
    <t>8ml*1支</t>
  </si>
  <si>
    <t>5ml*1支</t>
  </si>
  <si>
    <t>珠海亿胜生物制药有限公司</t>
  </si>
  <si>
    <t>0.1%（0.4ml：0.4mg）*15支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</si>
</sst>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Microsoft YaHei"/>
      <charset val="134"/>
    </font>
    <font>
      <b/>
      <sz val="10"/>
      <name val="Microsoft YaHei"/>
      <charset val="134"/>
    </font>
    <font>
      <sz val="10"/>
      <name val="宋体"/>
      <charset val="134"/>
      <scheme val="minor"/>
    </font>
    <font>
      <sz val="10"/>
      <name val="Microsoft YaHei"/>
      <charset val="134"/>
    </font>
    <font>
      <sz val="10"/>
      <color theme="1"/>
      <name val="Microsoft YaHei"/>
      <charset val="134"/>
    </font>
    <font>
      <sz val="9"/>
      <name val="Microsoft YaHei"/>
      <charset val="134"/>
    </font>
    <font>
      <sz val="9"/>
      <color theme="1"/>
      <name val="Microsoft YaHe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176" fontId="1" fillId="0" borderId="8" xfId="0" applyNumberFormat="1" applyFont="1" applyBorder="1">
      <alignment vertical="center"/>
    </xf>
    <xf numFmtId="176" fontId="1" fillId="0" borderId="1" xfId="0" applyNumberFormat="1" applyFont="1" applyBorder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0"/>
  <sheetViews>
    <sheetView tabSelected="1" zoomScale="70" zoomScaleNormal="70" workbookViewId="0">
      <pane ySplit="5" topLeftCell="A20" activePane="bottomLeft" state="frozen"/>
      <selection/>
      <selection pane="bottomLeft" activeCell="O34" sqref="O34"/>
    </sheetView>
  </sheetViews>
  <sheetFormatPr defaultColWidth="9" defaultRowHeight="12"/>
  <cols>
    <col min="1" max="1" width="5.775" style="1" customWidth="1"/>
    <col min="2" max="2" width="14.1083333333333" style="1" customWidth="1"/>
    <col min="3" max="3" width="12.1083333333333" style="1" customWidth="1"/>
    <col min="4" max="4" width="8.89166666666667" style="1" customWidth="1"/>
    <col min="5" max="12" width="12" style="1" customWidth="1"/>
    <col min="13" max="13" width="14.8916666666667" style="2" customWidth="1"/>
    <col min="14" max="14" width="10.4416666666667" style="1" customWidth="1"/>
    <col min="15" max="19" width="9.44166666666667" style="1" customWidth="1"/>
    <col min="20" max="21" width="9" style="1"/>
    <col min="22" max="22" width="10.4416666666667" style="1" customWidth="1"/>
    <col min="23" max="16384" width="9" style="1"/>
  </cols>
  <sheetData>
    <row r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ht="60" customHeight="1" spans="1:22">
      <c r="A3" s="5" t="s">
        <v>1</v>
      </c>
      <c r="B3" s="30" t="s">
        <v>2</v>
      </c>
      <c r="C3" s="5" t="s">
        <v>3</v>
      </c>
      <c r="D3" s="30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5</v>
      </c>
      <c r="P3" s="5" t="s">
        <v>6</v>
      </c>
      <c r="Q3" s="5" t="s">
        <v>7</v>
      </c>
      <c r="R3" s="5" t="s">
        <v>8</v>
      </c>
      <c r="S3" s="5" t="s">
        <v>9</v>
      </c>
      <c r="T3" s="5" t="s">
        <v>10</v>
      </c>
      <c r="U3" s="5" t="s">
        <v>11</v>
      </c>
      <c r="V3" s="5" t="s">
        <v>12</v>
      </c>
    </row>
    <row r="4" ht="18" customHeight="1" spans="1:22">
      <c r="A4" s="5"/>
      <c r="B4" s="31"/>
      <c r="C4" s="5"/>
      <c r="D4" s="31"/>
      <c r="E4" s="7" t="s">
        <v>15</v>
      </c>
      <c r="F4" s="7"/>
      <c r="G4" s="7"/>
      <c r="H4" s="7"/>
      <c r="I4" s="7"/>
      <c r="J4" s="7"/>
      <c r="K4" s="7"/>
      <c r="L4" s="16"/>
      <c r="M4" s="5"/>
      <c r="N4" s="5"/>
      <c r="O4" s="7" t="s">
        <v>16</v>
      </c>
      <c r="P4" s="7"/>
      <c r="Q4" s="7"/>
      <c r="R4" s="7"/>
      <c r="S4" s="7"/>
      <c r="T4" s="7"/>
      <c r="U4" s="7"/>
      <c r="V4" s="16"/>
    </row>
    <row r="5" ht="14" customHeight="1" spans="1:22">
      <c r="A5" s="5"/>
      <c r="B5" s="35"/>
      <c r="C5" s="5"/>
      <c r="D5" s="35"/>
      <c r="E5" s="9"/>
      <c r="F5" s="9"/>
      <c r="G5" s="9"/>
      <c r="H5" s="9"/>
      <c r="I5" s="9"/>
      <c r="J5" s="9"/>
      <c r="K5" s="9"/>
      <c r="L5" s="19"/>
      <c r="M5" s="5"/>
      <c r="N5" s="5"/>
      <c r="O5" s="9"/>
      <c r="P5" s="9"/>
      <c r="Q5" s="9"/>
      <c r="R5" s="9"/>
      <c r="S5" s="9"/>
      <c r="T5" s="9"/>
      <c r="U5" s="9"/>
      <c r="V5" s="19"/>
    </row>
    <row r="6" ht="42" customHeight="1" spans="1:22">
      <c r="A6" s="41">
        <v>1</v>
      </c>
      <c r="B6" s="41" t="s">
        <v>17</v>
      </c>
      <c r="C6" s="42" t="s">
        <v>18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8"/>
      <c r="P6" s="48"/>
      <c r="Q6" s="48"/>
      <c r="R6" s="48"/>
      <c r="S6" s="48"/>
      <c r="T6" s="24"/>
      <c r="U6" s="24"/>
      <c r="V6" s="24"/>
    </row>
    <row r="7" ht="42" customHeight="1" spans="1:22">
      <c r="A7" s="41">
        <v>2</v>
      </c>
      <c r="B7" s="41" t="s">
        <v>17</v>
      </c>
      <c r="C7" s="41" t="s">
        <v>19</v>
      </c>
      <c r="D7" s="46" t="s">
        <v>20</v>
      </c>
      <c r="E7" s="42" t="s">
        <v>21</v>
      </c>
      <c r="F7" s="42"/>
      <c r="G7" s="42"/>
      <c r="H7" s="42"/>
      <c r="I7" s="42"/>
      <c r="J7" s="42"/>
      <c r="K7" s="42"/>
      <c r="L7" s="42"/>
      <c r="M7" s="42" t="s">
        <v>22</v>
      </c>
      <c r="N7" s="42" t="s">
        <v>23</v>
      </c>
      <c r="O7" s="48">
        <v>0.2</v>
      </c>
      <c r="P7" s="48"/>
      <c r="Q7" s="48"/>
      <c r="R7" s="48"/>
      <c r="S7" s="48"/>
      <c r="T7" s="24"/>
      <c r="U7" s="24"/>
      <c r="V7" s="24"/>
    </row>
    <row r="8" ht="42" customHeight="1" spans="1:22">
      <c r="A8" s="41"/>
      <c r="B8" s="41"/>
      <c r="C8" s="41"/>
      <c r="D8" s="47"/>
      <c r="E8" s="42"/>
      <c r="F8" s="42" t="s">
        <v>24</v>
      </c>
      <c r="G8" s="42"/>
      <c r="H8" s="42"/>
      <c r="I8" s="42"/>
      <c r="J8" s="42"/>
      <c r="K8" s="42"/>
      <c r="L8" s="42"/>
      <c r="M8" s="42" t="s">
        <v>25</v>
      </c>
      <c r="N8" s="42"/>
      <c r="O8" s="48"/>
      <c r="P8" s="48">
        <v>0.105</v>
      </c>
      <c r="Q8" s="48"/>
      <c r="R8" s="48"/>
      <c r="S8" s="48"/>
      <c r="T8" s="24"/>
      <c r="U8" s="24"/>
      <c r="V8" s="24"/>
    </row>
    <row r="9" ht="42" customHeight="1" spans="1:22">
      <c r="A9" s="45">
        <v>3</v>
      </c>
      <c r="B9" s="41" t="s">
        <v>17</v>
      </c>
      <c r="C9" s="45" t="s">
        <v>26</v>
      </c>
      <c r="D9" s="46" t="s">
        <v>20</v>
      </c>
      <c r="E9" s="42"/>
      <c r="F9" s="42"/>
      <c r="G9" s="42" t="s">
        <v>27</v>
      </c>
      <c r="H9" s="42" t="s">
        <v>27</v>
      </c>
      <c r="I9" s="42"/>
      <c r="J9" s="42"/>
      <c r="K9" s="42"/>
      <c r="L9" s="42"/>
      <c r="M9" s="42" t="s">
        <v>28</v>
      </c>
      <c r="N9" s="42" t="s">
        <v>23</v>
      </c>
      <c r="O9" s="48"/>
      <c r="P9" s="48"/>
      <c r="Q9" s="48">
        <v>0.1929</v>
      </c>
      <c r="R9" s="48">
        <v>0.1929</v>
      </c>
      <c r="S9" s="48"/>
      <c r="T9" s="24"/>
      <c r="U9" s="24"/>
      <c r="V9" s="24"/>
    </row>
    <row r="10" ht="42" customHeight="1" spans="1:22">
      <c r="A10" s="43"/>
      <c r="B10" s="41"/>
      <c r="C10" s="43"/>
      <c r="D10" s="59"/>
      <c r="E10" s="42" t="s">
        <v>27</v>
      </c>
      <c r="F10" s="42"/>
      <c r="G10" s="42"/>
      <c r="H10" s="42"/>
      <c r="I10" s="42"/>
      <c r="J10" s="42"/>
      <c r="K10" s="42"/>
      <c r="L10" s="42"/>
      <c r="M10" s="42" t="s">
        <v>29</v>
      </c>
      <c r="N10" s="42"/>
      <c r="O10" s="48">
        <v>0.196</v>
      </c>
      <c r="P10" s="48"/>
      <c r="Q10" s="48"/>
      <c r="R10" s="48"/>
      <c r="S10" s="48"/>
      <c r="T10" s="24"/>
      <c r="U10" s="24"/>
      <c r="V10" s="24"/>
    </row>
    <row r="11" ht="42" customHeight="1" spans="1:22">
      <c r="A11" s="43"/>
      <c r="B11" s="41"/>
      <c r="C11" s="43"/>
      <c r="D11" s="59"/>
      <c r="E11" s="42"/>
      <c r="F11" s="42"/>
      <c r="G11" s="42"/>
      <c r="H11" s="42" t="s">
        <v>30</v>
      </c>
      <c r="I11" s="42"/>
      <c r="J11" s="42"/>
      <c r="K11" s="42"/>
      <c r="L11" s="42"/>
      <c r="M11" s="42" t="s">
        <v>31</v>
      </c>
      <c r="N11" s="42"/>
      <c r="O11" s="48"/>
      <c r="P11" s="48"/>
      <c r="Q11" s="48"/>
      <c r="R11" s="48">
        <v>0.2</v>
      </c>
      <c r="S11" s="48"/>
      <c r="T11" s="24"/>
      <c r="U11" s="24"/>
      <c r="V11" s="24"/>
    </row>
    <row r="12" ht="42" customHeight="1" spans="1:22">
      <c r="A12" s="43"/>
      <c r="B12" s="41"/>
      <c r="C12" s="43"/>
      <c r="D12" s="59"/>
      <c r="E12" s="42"/>
      <c r="F12" s="42" t="s">
        <v>32</v>
      </c>
      <c r="G12" s="42"/>
      <c r="H12" s="42"/>
      <c r="I12" s="40"/>
      <c r="J12" s="42"/>
      <c r="K12" s="42"/>
      <c r="L12" s="42"/>
      <c r="M12" s="42" t="s">
        <v>29</v>
      </c>
      <c r="N12" s="42"/>
      <c r="O12" s="48"/>
      <c r="P12" s="48">
        <v>0.1664</v>
      </c>
      <c r="Q12" s="48"/>
      <c r="R12" s="48"/>
      <c r="S12" s="58"/>
      <c r="T12" s="24"/>
      <c r="U12" s="24"/>
      <c r="V12" s="24"/>
    </row>
    <row r="13" ht="42" customHeight="1" spans="1:22">
      <c r="A13" s="44"/>
      <c r="B13" s="41"/>
      <c r="C13" s="44"/>
      <c r="D13" s="47"/>
      <c r="E13" s="42"/>
      <c r="F13" s="42"/>
      <c r="G13" s="42"/>
      <c r="H13" s="42"/>
      <c r="I13" s="40"/>
      <c r="J13" s="42" t="s">
        <v>33</v>
      </c>
      <c r="K13" s="42" t="s">
        <v>33</v>
      </c>
      <c r="L13" s="42"/>
      <c r="M13" s="42" t="s">
        <v>29</v>
      </c>
      <c r="N13" s="42"/>
      <c r="O13" s="48"/>
      <c r="P13" s="48"/>
      <c r="Q13" s="48"/>
      <c r="R13" s="48"/>
      <c r="S13" s="58"/>
      <c r="T13" s="48">
        <v>0.062</v>
      </c>
      <c r="U13" s="48">
        <v>0.2</v>
      </c>
      <c r="V13" s="24"/>
    </row>
    <row r="14" ht="42" customHeight="1" spans="1:22">
      <c r="A14" s="45">
        <v>4</v>
      </c>
      <c r="B14" s="41" t="s">
        <v>17</v>
      </c>
      <c r="C14" s="45" t="s">
        <v>34</v>
      </c>
      <c r="D14" s="46" t="s">
        <v>20</v>
      </c>
      <c r="E14" s="42"/>
      <c r="F14" s="42" t="s">
        <v>35</v>
      </c>
      <c r="G14" s="42"/>
      <c r="H14" s="42"/>
      <c r="I14" s="40"/>
      <c r="J14" s="42"/>
      <c r="K14" s="42"/>
      <c r="L14" s="42"/>
      <c r="M14" s="42" t="s">
        <v>36</v>
      </c>
      <c r="N14" s="42" t="s">
        <v>23</v>
      </c>
      <c r="O14" s="48"/>
      <c r="P14" s="48">
        <v>0.2</v>
      </c>
      <c r="Q14" s="48"/>
      <c r="R14" s="48"/>
      <c r="S14" s="58"/>
      <c r="T14" s="24"/>
      <c r="U14" s="24"/>
      <c r="V14" s="24"/>
    </row>
    <row r="15" ht="42" customHeight="1" spans="1:22">
      <c r="A15" s="43"/>
      <c r="B15" s="41"/>
      <c r="C15" s="43"/>
      <c r="D15" s="59"/>
      <c r="E15" s="42"/>
      <c r="F15" s="42"/>
      <c r="G15" s="42"/>
      <c r="H15" s="42" t="s">
        <v>37</v>
      </c>
      <c r="I15" s="42"/>
      <c r="J15" s="42"/>
      <c r="K15" s="42"/>
      <c r="L15" s="42"/>
      <c r="M15" s="42" t="s">
        <v>38</v>
      </c>
      <c r="N15" s="42"/>
      <c r="O15" s="48"/>
      <c r="P15" s="48"/>
      <c r="Q15" s="48"/>
      <c r="R15" s="48">
        <v>0.1843</v>
      </c>
      <c r="S15" s="48"/>
      <c r="T15" s="24"/>
      <c r="U15" s="24"/>
      <c r="V15" s="24"/>
    </row>
    <row r="16" ht="42" customHeight="1" spans="1:22">
      <c r="A16" s="43"/>
      <c r="B16" s="41"/>
      <c r="C16" s="43"/>
      <c r="D16" s="59"/>
      <c r="E16" s="42" t="s">
        <v>39</v>
      </c>
      <c r="F16" s="42"/>
      <c r="G16" s="42"/>
      <c r="H16" s="42"/>
      <c r="I16" s="42"/>
      <c r="J16" s="42"/>
      <c r="K16" s="42"/>
      <c r="L16" s="42" t="s">
        <v>39</v>
      </c>
      <c r="M16" s="42" t="s">
        <v>40</v>
      </c>
      <c r="N16" s="42"/>
      <c r="O16" s="48">
        <v>0.34</v>
      </c>
      <c r="P16" s="48"/>
      <c r="Q16" s="48"/>
      <c r="R16" s="48"/>
      <c r="S16" s="48"/>
      <c r="T16" s="24"/>
      <c r="U16" s="24"/>
      <c r="V16" s="48">
        <v>0.3007</v>
      </c>
    </row>
    <row r="17" ht="42" customHeight="1" spans="1:22">
      <c r="A17" s="43"/>
      <c r="B17" s="41"/>
      <c r="C17" s="43"/>
      <c r="D17" s="59"/>
      <c r="E17" s="42"/>
      <c r="F17" s="42"/>
      <c r="G17" s="42" t="s">
        <v>39</v>
      </c>
      <c r="H17" s="42"/>
      <c r="I17" s="42"/>
      <c r="J17" s="42"/>
      <c r="K17" s="42"/>
      <c r="L17" s="42"/>
      <c r="M17" s="42" t="s">
        <v>41</v>
      </c>
      <c r="N17" s="42"/>
      <c r="O17" s="48"/>
      <c r="P17" s="48"/>
      <c r="Q17" s="48">
        <v>0.3</v>
      </c>
      <c r="R17" s="48"/>
      <c r="S17" s="48"/>
      <c r="T17" s="48"/>
      <c r="U17" s="48"/>
      <c r="V17" s="48"/>
    </row>
    <row r="18" ht="42" customHeight="1" spans="1:22">
      <c r="A18" s="43"/>
      <c r="B18" s="41"/>
      <c r="C18" s="43"/>
      <c r="D18" s="59"/>
      <c r="E18" s="42"/>
      <c r="F18" s="42"/>
      <c r="G18" s="42"/>
      <c r="H18" s="42"/>
      <c r="I18" s="42"/>
      <c r="J18" s="42" t="s">
        <v>42</v>
      </c>
      <c r="K18" s="42" t="s">
        <v>42</v>
      </c>
      <c r="L18" s="42"/>
      <c r="M18" s="42" t="s">
        <v>38</v>
      </c>
      <c r="N18" s="42"/>
      <c r="O18" s="48"/>
      <c r="P18" s="48"/>
      <c r="Q18" s="48"/>
      <c r="R18" s="48"/>
      <c r="S18" s="48"/>
      <c r="T18" s="48">
        <v>0.163</v>
      </c>
      <c r="U18" s="48">
        <v>0.1632</v>
      </c>
      <c r="V18" s="48"/>
    </row>
    <row r="19" ht="42" customHeight="1" spans="1:22">
      <c r="A19" s="41">
        <v>5</v>
      </c>
      <c r="B19" s="41" t="s">
        <v>17</v>
      </c>
      <c r="C19" s="41" t="s">
        <v>43</v>
      </c>
      <c r="D19" s="42" t="s">
        <v>20</v>
      </c>
      <c r="E19" s="42"/>
      <c r="F19" s="42"/>
      <c r="G19" s="42" t="s">
        <v>44</v>
      </c>
      <c r="H19" s="42"/>
      <c r="I19" s="42"/>
      <c r="J19" s="42"/>
      <c r="K19" s="42"/>
      <c r="L19" s="42"/>
      <c r="M19" s="42" t="s">
        <v>45</v>
      </c>
      <c r="N19" s="42" t="s">
        <v>23</v>
      </c>
      <c r="O19" s="48"/>
      <c r="P19" s="48"/>
      <c r="Q19" s="48">
        <v>0.25</v>
      </c>
      <c r="R19" s="48"/>
      <c r="S19" s="48"/>
      <c r="T19" s="48"/>
      <c r="U19" s="48"/>
      <c r="V19" s="48"/>
    </row>
    <row r="20" ht="42" customHeight="1" spans="1:22">
      <c r="A20" s="41"/>
      <c r="B20" s="41"/>
      <c r="C20" s="41"/>
      <c r="D20" s="42"/>
      <c r="E20" s="42" t="s">
        <v>46</v>
      </c>
      <c r="F20" s="42" t="s">
        <v>46</v>
      </c>
      <c r="G20" s="42"/>
      <c r="H20" s="42" t="s">
        <v>46</v>
      </c>
      <c r="I20" s="42"/>
      <c r="J20" s="42"/>
      <c r="K20" s="42" t="s">
        <v>46</v>
      </c>
      <c r="L20" s="42" t="s">
        <v>46</v>
      </c>
      <c r="M20" s="42" t="s">
        <v>47</v>
      </c>
      <c r="N20" s="42"/>
      <c r="O20" s="48">
        <v>0.2621</v>
      </c>
      <c r="P20" s="48">
        <v>0.2621</v>
      </c>
      <c r="Q20" s="48"/>
      <c r="R20" s="48">
        <v>0.2621</v>
      </c>
      <c r="S20" s="48"/>
      <c r="T20" s="48"/>
      <c r="U20" s="48">
        <v>0.2621</v>
      </c>
      <c r="V20" s="48">
        <v>0.2621</v>
      </c>
    </row>
    <row r="21" ht="51" customHeight="1" spans="1:22">
      <c r="A21" s="41"/>
      <c r="B21" s="41"/>
      <c r="C21" s="41"/>
      <c r="D21" s="42"/>
      <c r="E21" s="42"/>
      <c r="F21" s="42"/>
      <c r="G21" s="42"/>
      <c r="H21" s="42"/>
      <c r="I21" s="42" t="s">
        <v>48</v>
      </c>
      <c r="J21" s="42" t="s">
        <v>48</v>
      </c>
      <c r="K21" s="42"/>
      <c r="L21" s="42"/>
      <c r="M21" s="42" t="s">
        <v>45</v>
      </c>
      <c r="N21" s="42"/>
      <c r="O21" s="48"/>
      <c r="P21" s="48"/>
      <c r="Q21" s="48"/>
      <c r="R21" s="48"/>
      <c r="S21" s="48">
        <v>0.7</v>
      </c>
      <c r="T21" s="48">
        <v>0.7</v>
      </c>
      <c r="U21" s="48"/>
      <c r="V21" s="48"/>
    </row>
    <row r="22" ht="42" customHeight="1" spans="1:22">
      <c r="A22" s="41">
        <v>6</v>
      </c>
      <c r="B22" s="41" t="s">
        <v>17</v>
      </c>
      <c r="C22" s="41" t="s">
        <v>49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8"/>
      <c r="P22" s="48"/>
      <c r="Q22" s="48"/>
      <c r="R22" s="48"/>
      <c r="S22" s="48"/>
      <c r="T22" s="48"/>
      <c r="U22" s="48"/>
      <c r="V22" s="48"/>
    </row>
    <row r="23" ht="42" customHeight="1" spans="1:22">
      <c r="A23" s="41">
        <v>7</v>
      </c>
      <c r="B23" s="41" t="s">
        <v>17</v>
      </c>
      <c r="C23" s="41" t="s">
        <v>50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8"/>
      <c r="P23" s="48"/>
      <c r="Q23" s="48"/>
      <c r="R23" s="48"/>
      <c r="S23" s="48"/>
      <c r="T23" s="48"/>
      <c r="U23" s="48"/>
      <c r="V23" s="48"/>
    </row>
    <row r="24" ht="42" customHeight="1" spans="1:22">
      <c r="A24" s="45">
        <v>8</v>
      </c>
      <c r="B24" s="41" t="s">
        <v>17</v>
      </c>
      <c r="C24" s="45" t="s">
        <v>51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8"/>
      <c r="P24" s="48"/>
      <c r="Q24" s="48"/>
      <c r="R24" s="48"/>
      <c r="S24" s="48"/>
      <c r="T24" s="48"/>
      <c r="U24" s="48"/>
      <c r="V24" s="48"/>
    </row>
    <row r="25" ht="53" customHeight="1" spans="1:22">
      <c r="A25" s="41">
        <v>9</v>
      </c>
      <c r="B25" s="41" t="s">
        <v>17</v>
      </c>
      <c r="C25" s="60" t="s">
        <v>52</v>
      </c>
      <c r="D25" s="42"/>
      <c r="E25" s="42"/>
      <c r="F25" s="42"/>
      <c r="G25" s="42"/>
      <c r="H25" s="42" t="s">
        <v>53</v>
      </c>
      <c r="I25" s="42"/>
      <c r="J25" s="42"/>
      <c r="K25" s="42"/>
      <c r="L25" s="42"/>
      <c r="M25" s="42" t="s">
        <v>54</v>
      </c>
      <c r="N25" s="42" t="s">
        <v>55</v>
      </c>
      <c r="O25" s="48"/>
      <c r="P25" s="48"/>
      <c r="Q25" s="48"/>
      <c r="R25" s="48">
        <v>25.91</v>
      </c>
      <c r="S25" s="48"/>
      <c r="T25" s="48"/>
      <c r="U25" s="48"/>
      <c r="V25" s="48"/>
    </row>
    <row r="26" ht="42" customHeight="1" spans="1:22">
      <c r="A26" s="41"/>
      <c r="B26" s="41"/>
      <c r="C26" s="60" t="s">
        <v>52</v>
      </c>
      <c r="D26" s="42"/>
      <c r="E26" s="42"/>
      <c r="F26" s="42"/>
      <c r="G26" s="42" t="s">
        <v>56</v>
      </c>
      <c r="H26" s="42"/>
      <c r="I26" s="42"/>
      <c r="J26" s="42"/>
      <c r="K26" s="42"/>
      <c r="L26" s="42"/>
      <c r="M26" s="42" t="s">
        <v>54</v>
      </c>
      <c r="N26" s="42"/>
      <c r="O26" s="48"/>
      <c r="P26" s="48"/>
      <c r="Q26" s="48">
        <v>27.37</v>
      </c>
      <c r="R26" s="48"/>
      <c r="S26" s="48"/>
      <c r="T26" s="48"/>
      <c r="U26" s="48"/>
      <c r="V26" s="48"/>
    </row>
    <row r="27" ht="42" customHeight="1" spans="1:22">
      <c r="A27" s="41">
        <v>10</v>
      </c>
      <c r="B27" s="41" t="s">
        <v>17</v>
      </c>
      <c r="C27" s="41" t="s">
        <v>57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8"/>
      <c r="P27" s="48"/>
      <c r="Q27" s="48"/>
      <c r="R27" s="48"/>
      <c r="S27" s="48"/>
      <c r="T27" s="48"/>
      <c r="U27" s="48"/>
      <c r="V27" s="48"/>
    </row>
    <row r="28" ht="42" customHeight="1" spans="1:22">
      <c r="A28" s="41">
        <v>11</v>
      </c>
      <c r="B28" s="41" t="s">
        <v>17</v>
      </c>
      <c r="C28" s="41" t="s">
        <v>58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8"/>
      <c r="P28" s="48"/>
      <c r="Q28" s="48"/>
      <c r="R28" s="48"/>
      <c r="S28" s="48"/>
      <c r="T28" s="48"/>
      <c r="U28" s="48"/>
      <c r="V28" s="48"/>
    </row>
    <row r="29" ht="42" customHeight="1" spans="1:22">
      <c r="A29" s="41">
        <v>12</v>
      </c>
      <c r="B29" s="41" t="s">
        <v>17</v>
      </c>
      <c r="C29" s="41" t="s">
        <v>59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8"/>
      <c r="P29" s="48"/>
      <c r="Q29" s="48"/>
      <c r="R29" s="48"/>
      <c r="S29" s="48"/>
      <c r="T29" s="48"/>
      <c r="U29" s="48"/>
      <c r="V29" s="48"/>
    </row>
    <row r="30" ht="42" customHeight="1" spans="1:22">
      <c r="A30" s="41">
        <v>13</v>
      </c>
      <c r="B30" s="41" t="s">
        <v>17</v>
      </c>
      <c r="C30" s="41" t="s">
        <v>60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8"/>
      <c r="P30" s="48"/>
      <c r="Q30" s="48"/>
      <c r="R30" s="48"/>
      <c r="S30" s="48"/>
      <c r="T30" s="48"/>
      <c r="U30" s="48"/>
      <c r="V30" s="48"/>
    </row>
    <row r="31" ht="42" customHeight="1" spans="1:22">
      <c r="A31" s="41">
        <v>14</v>
      </c>
      <c r="B31" s="41" t="s">
        <v>17</v>
      </c>
      <c r="C31" s="41" t="s">
        <v>61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8"/>
      <c r="P31" s="48"/>
      <c r="Q31" s="48"/>
      <c r="R31" s="48"/>
      <c r="S31" s="48"/>
      <c r="T31" s="48"/>
      <c r="U31" s="48"/>
      <c r="V31" s="48"/>
    </row>
    <row r="32" ht="42" customHeight="1" spans="1:22">
      <c r="A32" s="45">
        <v>15</v>
      </c>
      <c r="B32" s="41" t="s">
        <v>17</v>
      </c>
      <c r="C32" s="45" t="s">
        <v>62</v>
      </c>
      <c r="D32" s="42" t="s">
        <v>63</v>
      </c>
      <c r="E32" s="42"/>
      <c r="F32" s="42"/>
      <c r="G32" s="42"/>
      <c r="H32" s="42"/>
      <c r="I32" s="42" t="s">
        <v>64</v>
      </c>
      <c r="J32" s="42"/>
      <c r="K32" s="42"/>
      <c r="L32" s="42"/>
      <c r="M32" s="42" t="s">
        <v>65</v>
      </c>
      <c r="N32" s="42" t="s">
        <v>55</v>
      </c>
      <c r="O32" s="48"/>
      <c r="P32" s="48"/>
      <c r="Q32" s="48"/>
      <c r="R32" s="48"/>
      <c r="S32" s="48">
        <v>2.09</v>
      </c>
      <c r="T32" s="48"/>
      <c r="U32" s="48"/>
      <c r="V32" s="48"/>
    </row>
    <row r="33" ht="42" customHeight="1" spans="1:22">
      <c r="A33" s="43"/>
      <c r="B33" s="41"/>
      <c r="C33" s="43"/>
      <c r="D33" s="42" t="s">
        <v>63</v>
      </c>
      <c r="E33" s="42"/>
      <c r="F33" s="42"/>
      <c r="G33" s="42"/>
      <c r="H33" s="42"/>
      <c r="I33" s="42"/>
      <c r="J33" s="42" t="s">
        <v>66</v>
      </c>
      <c r="K33" s="42"/>
      <c r="L33" s="42"/>
      <c r="M33" s="42" t="s">
        <v>65</v>
      </c>
      <c r="N33" s="42"/>
      <c r="O33" s="48"/>
      <c r="P33" s="48"/>
      <c r="Q33" s="48"/>
      <c r="R33" s="48"/>
      <c r="S33" s="48"/>
      <c r="T33" s="48">
        <v>0.85</v>
      </c>
      <c r="U33" s="48"/>
      <c r="V33" s="48"/>
    </row>
    <row r="34" ht="42" customHeight="1" spans="1:22">
      <c r="A34" s="43"/>
      <c r="B34" s="41"/>
      <c r="C34" s="43"/>
      <c r="D34" s="42" t="s">
        <v>63</v>
      </c>
      <c r="E34" s="42"/>
      <c r="F34" s="42"/>
      <c r="G34" s="42"/>
      <c r="H34" s="42" t="s">
        <v>67</v>
      </c>
      <c r="I34" s="42"/>
      <c r="J34" s="42"/>
      <c r="K34" s="42"/>
      <c r="L34" s="42"/>
      <c r="M34" s="42" t="s">
        <v>68</v>
      </c>
      <c r="N34" s="42"/>
      <c r="O34" s="48"/>
      <c r="P34" s="48"/>
      <c r="Q34" s="48"/>
      <c r="R34" s="48">
        <v>1.3</v>
      </c>
      <c r="S34" s="48"/>
      <c r="T34" s="48"/>
      <c r="U34" s="48"/>
      <c r="V34" s="48"/>
    </row>
    <row r="35" ht="42" customHeight="1" spans="1:22">
      <c r="A35" s="44"/>
      <c r="B35" s="41"/>
      <c r="C35" s="44"/>
      <c r="D35" s="42" t="s">
        <v>20</v>
      </c>
      <c r="E35" s="42"/>
      <c r="F35" s="42"/>
      <c r="G35" s="42" t="s">
        <v>69</v>
      </c>
      <c r="H35" s="42"/>
      <c r="I35" s="42"/>
      <c r="J35" s="42"/>
      <c r="K35" s="42"/>
      <c r="L35" s="42"/>
      <c r="M35" s="42" t="s">
        <v>65</v>
      </c>
      <c r="N35" s="42"/>
      <c r="O35" s="48"/>
      <c r="P35" s="48"/>
      <c r="Q35" s="48">
        <v>2.5</v>
      </c>
      <c r="R35" s="48"/>
      <c r="S35" s="48"/>
      <c r="T35" s="48"/>
      <c r="U35" s="48"/>
      <c r="V35" s="48"/>
    </row>
    <row r="36" ht="60" customHeight="1" spans="1:22">
      <c r="A36" s="41">
        <v>16</v>
      </c>
      <c r="B36" s="41" t="s">
        <v>17</v>
      </c>
      <c r="C36" s="41" t="s">
        <v>70</v>
      </c>
      <c r="D36" s="42" t="s">
        <v>63</v>
      </c>
      <c r="E36" s="42"/>
      <c r="F36" s="42"/>
      <c r="G36" s="42"/>
      <c r="H36" s="42"/>
      <c r="I36" s="42" t="s">
        <v>71</v>
      </c>
      <c r="J36" s="42"/>
      <c r="K36" s="42"/>
      <c r="L36" s="42"/>
      <c r="M36" s="42" t="s">
        <v>72</v>
      </c>
      <c r="N36" s="42" t="s">
        <v>73</v>
      </c>
      <c r="O36" s="48"/>
      <c r="P36" s="48"/>
      <c r="Q36" s="48"/>
      <c r="R36" s="48"/>
      <c r="S36" s="48">
        <v>10.405</v>
      </c>
      <c r="T36" s="48"/>
      <c r="U36" s="48"/>
      <c r="V36" s="48"/>
    </row>
    <row r="37" ht="52" customHeight="1" spans="1:22">
      <c r="A37" s="41">
        <v>17</v>
      </c>
      <c r="B37" s="41" t="s">
        <v>17</v>
      </c>
      <c r="C37" s="41" t="s">
        <v>74</v>
      </c>
      <c r="D37" s="42" t="s">
        <v>75</v>
      </c>
      <c r="E37" s="42" t="s">
        <v>76</v>
      </c>
      <c r="F37" s="42" t="s">
        <v>76</v>
      </c>
      <c r="G37" s="42" t="s">
        <v>76</v>
      </c>
      <c r="H37" s="42" t="s">
        <v>76</v>
      </c>
      <c r="I37" s="42"/>
      <c r="J37" s="42" t="s">
        <v>76</v>
      </c>
      <c r="K37" s="42" t="s">
        <v>76</v>
      </c>
      <c r="L37" s="42" t="s">
        <v>76</v>
      </c>
      <c r="M37" s="42" t="s">
        <v>77</v>
      </c>
      <c r="N37" s="42" t="s">
        <v>78</v>
      </c>
      <c r="O37" s="48">
        <v>23.72</v>
      </c>
      <c r="P37" s="48">
        <v>23.72</v>
      </c>
      <c r="Q37" s="48">
        <v>23.72</v>
      </c>
      <c r="R37" s="48">
        <v>23.72</v>
      </c>
      <c r="S37" s="48"/>
      <c r="T37" s="48">
        <v>23.72</v>
      </c>
      <c r="U37" s="48">
        <v>23.72</v>
      </c>
      <c r="V37" s="48">
        <v>23.72</v>
      </c>
    </row>
    <row r="38" ht="42" customHeight="1" spans="1:22">
      <c r="A38" s="41">
        <v>18</v>
      </c>
      <c r="B38" s="41" t="s">
        <v>17</v>
      </c>
      <c r="C38" s="41" t="s">
        <v>79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8"/>
      <c r="P38" s="48"/>
      <c r="Q38" s="48"/>
      <c r="R38" s="48"/>
      <c r="S38" s="48"/>
      <c r="T38" s="48"/>
      <c r="U38" s="48"/>
      <c r="V38" s="48"/>
    </row>
    <row r="39" ht="51" customHeight="1" spans="1:22">
      <c r="A39" s="41">
        <v>19</v>
      </c>
      <c r="B39" s="41" t="s">
        <v>17</v>
      </c>
      <c r="C39" s="41" t="s">
        <v>80</v>
      </c>
      <c r="D39" s="42" t="s">
        <v>20</v>
      </c>
      <c r="E39" s="42"/>
      <c r="F39" s="42"/>
      <c r="G39" s="42" t="s">
        <v>81</v>
      </c>
      <c r="H39" s="42" t="s">
        <v>82</v>
      </c>
      <c r="I39" s="42"/>
      <c r="J39" s="42"/>
      <c r="K39" s="42"/>
      <c r="L39" s="42"/>
      <c r="M39" s="42" t="s">
        <v>83</v>
      </c>
      <c r="N39" s="42" t="s">
        <v>23</v>
      </c>
      <c r="O39" s="48"/>
      <c r="P39" s="48"/>
      <c r="Q39" s="48">
        <v>1.03</v>
      </c>
      <c r="R39" s="48">
        <v>1.03</v>
      </c>
      <c r="S39" s="48"/>
      <c r="T39" s="48"/>
      <c r="U39" s="48"/>
      <c r="V39" s="48"/>
    </row>
    <row r="40" ht="42" customHeight="1" spans="1:22">
      <c r="A40" s="41">
        <v>20</v>
      </c>
      <c r="B40" s="41" t="s">
        <v>17</v>
      </c>
      <c r="C40" s="41" t="s">
        <v>84</v>
      </c>
      <c r="D40" s="42" t="s">
        <v>20</v>
      </c>
      <c r="E40" s="42"/>
      <c r="F40" s="42"/>
      <c r="G40" s="42" t="s">
        <v>85</v>
      </c>
      <c r="H40" s="42"/>
      <c r="I40" s="42"/>
      <c r="J40" s="42"/>
      <c r="K40" s="42"/>
      <c r="L40" s="42"/>
      <c r="M40" s="42" t="s">
        <v>86</v>
      </c>
      <c r="N40" s="42"/>
      <c r="O40" s="48"/>
      <c r="P40" s="48"/>
      <c r="Q40" s="48">
        <v>5.8</v>
      </c>
      <c r="R40" s="48"/>
      <c r="S40" s="48"/>
      <c r="T40" s="48"/>
      <c r="U40" s="48"/>
      <c r="V40" s="48"/>
    </row>
  </sheetData>
  <mergeCells count="37">
    <mergeCell ref="A3:A5"/>
    <mergeCell ref="A7:A8"/>
    <mergeCell ref="A9:A13"/>
    <mergeCell ref="A14:A18"/>
    <mergeCell ref="A19:A21"/>
    <mergeCell ref="A25:A26"/>
    <mergeCell ref="A32:A35"/>
    <mergeCell ref="B3:B5"/>
    <mergeCell ref="B7:B8"/>
    <mergeCell ref="B9:B13"/>
    <mergeCell ref="B14:B18"/>
    <mergeCell ref="B19:B21"/>
    <mergeCell ref="B25:B26"/>
    <mergeCell ref="B32:B35"/>
    <mergeCell ref="C3:C5"/>
    <mergeCell ref="C7:C8"/>
    <mergeCell ref="C9:C13"/>
    <mergeCell ref="C14:C18"/>
    <mergeCell ref="C19:C21"/>
    <mergeCell ref="C32:C35"/>
    <mergeCell ref="D3:D5"/>
    <mergeCell ref="D7:D8"/>
    <mergeCell ref="D9:D13"/>
    <mergeCell ref="D14:D18"/>
    <mergeCell ref="D19:D21"/>
    <mergeCell ref="D25:D26"/>
    <mergeCell ref="M3:M5"/>
    <mergeCell ref="N3:N5"/>
    <mergeCell ref="N7:N8"/>
    <mergeCell ref="N9:N13"/>
    <mergeCell ref="N14:N18"/>
    <mergeCell ref="N19:N21"/>
    <mergeCell ref="N25:N26"/>
    <mergeCell ref="N32:N35"/>
    <mergeCell ref="E4:L5"/>
    <mergeCell ref="O4:V5"/>
    <mergeCell ref="A1:V2"/>
  </mergeCells>
  <pageMargins left="0.251388888888889" right="0.251388888888889" top="0.354166666666667" bottom="0.314583333333333" header="0.196527777777778" footer="0.118055555555556"/>
  <pageSetup paperSize="9" scale="6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4"/>
  <sheetViews>
    <sheetView zoomScale="70" zoomScaleNormal="70" workbookViewId="0">
      <pane xSplit="13" ySplit="5" topLeftCell="N6" activePane="bottomRight" state="frozen"/>
      <selection/>
      <selection pane="topRight"/>
      <selection pane="bottomLeft"/>
      <selection pane="bottomRight" activeCell="H10" sqref="H10"/>
    </sheetView>
  </sheetViews>
  <sheetFormatPr defaultColWidth="9" defaultRowHeight="12"/>
  <cols>
    <col min="1" max="1" width="5.775" style="1" customWidth="1"/>
    <col min="2" max="2" width="7.55833333333333" style="1" customWidth="1"/>
    <col min="3" max="3" width="10.775" style="1" customWidth="1"/>
    <col min="4" max="4" width="14.6666666666667" style="1" customWidth="1"/>
    <col min="5" max="5" width="11.4416666666667" style="1" customWidth="1"/>
    <col min="6" max="12" width="10.1083333333333" style="1" customWidth="1"/>
    <col min="13" max="13" width="14.6666666666667" style="1" customWidth="1"/>
    <col min="14" max="14" width="14.8916666666667" style="2" customWidth="1"/>
    <col min="15" max="15" width="12.4416666666667" style="1" customWidth="1"/>
    <col min="16" max="17" width="9.44166666666667" style="3" customWidth="1"/>
    <col min="18" max="23" width="9" style="3"/>
    <col min="24" max="16384" width="9" style="1"/>
  </cols>
  <sheetData>
    <row r="1" spans="1:23">
      <c r="A1" s="4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5"/>
      <c r="Q1" s="15"/>
      <c r="R1" s="15"/>
      <c r="S1" s="15"/>
      <c r="T1" s="15"/>
      <c r="U1" s="15"/>
      <c r="V1" s="15"/>
      <c r="W1" s="15"/>
    </row>
    <row r="2" spans="1:2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5"/>
      <c r="Q2" s="15"/>
      <c r="R2" s="15"/>
      <c r="S2" s="15"/>
      <c r="T2" s="15"/>
      <c r="U2" s="15"/>
      <c r="V2" s="15"/>
      <c r="W2" s="15"/>
    </row>
    <row r="3" ht="59" customHeight="1" spans="1:23">
      <c r="A3" s="5" t="s">
        <v>1</v>
      </c>
      <c r="B3" s="30" t="s">
        <v>88</v>
      </c>
      <c r="C3" s="5" t="s">
        <v>89</v>
      </c>
      <c r="D3" s="30" t="s">
        <v>4</v>
      </c>
      <c r="E3" s="5" t="s">
        <v>7</v>
      </c>
      <c r="F3" s="5" t="s">
        <v>9</v>
      </c>
      <c r="G3" s="5" t="s">
        <v>5</v>
      </c>
      <c r="H3" s="5" t="s">
        <v>10</v>
      </c>
      <c r="I3" s="5" t="s">
        <v>12</v>
      </c>
      <c r="J3" s="5" t="s">
        <v>8</v>
      </c>
      <c r="K3" s="5" t="s">
        <v>6</v>
      </c>
      <c r="L3" s="5" t="s">
        <v>11</v>
      </c>
      <c r="M3" s="30" t="s">
        <v>90</v>
      </c>
      <c r="N3" s="5" t="s">
        <v>91</v>
      </c>
      <c r="O3" s="5" t="s">
        <v>92</v>
      </c>
      <c r="P3" s="53" t="s">
        <v>7</v>
      </c>
      <c r="Q3" s="53" t="s">
        <v>9</v>
      </c>
      <c r="R3" s="53" t="s">
        <v>5</v>
      </c>
      <c r="S3" s="53" t="s">
        <v>10</v>
      </c>
      <c r="T3" s="53" t="s">
        <v>12</v>
      </c>
      <c r="U3" s="53" t="s">
        <v>8</v>
      </c>
      <c r="V3" s="53" t="s">
        <v>6</v>
      </c>
      <c r="W3" s="53" t="s">
        <v>11</v>
      </c>
    </row>
    <row r="4" spans="1:23">
      <c r="A4" s="5"/>
      <c r="B4" s="31"/>
      <c r="C4" s="5"/>
      <c r="D4" s="31"/>
      <c r="E4" s="33" t="s">
        <v>15</v>
      </c>
      <c r="F4" s="33"/>
      <c r="G4" s="33"/>
      <c r="H4" s="33"/>
      <c r="I4" s="33"/>
      <c r="J4" s="33"/>
      <c r="K4" s="33"/>
      <c r="L4" s="33"/>
      <c r="M4" s="31"/>
      <c r="N4" s="5"/>
      <c r="O4" s="5"/>
      <c r="P4" s="53" t="s">
        <v>16</v>
      </c>
      <c r="Q4" s="53"/>
      <c r="R4" s="53"/>
      <c r="S4" s="53"/>
      <c r="T4" s="53"/>
      <c r="U4" s="53"/>
      <c r="V4" s="53"/>
      <c r="W4" s="53"/>
    </row>
    <row r="5" spans="1:23">
      <c r="A5" s="5"/>
      <c r="B5" s="35"/>
      <c r="C5" s="5"/>
      <c r="D5" s="35"/>
      <c r="E5" s="9"/>
      <c r="F5" s="9"/>
      <c r="G5" s="9"/>
      <c r="H5" s="9"/>
      <c r="I5" s="9"/>
      <c r="J5" s="9"/>
      <c r="K5" s="9"/>
      <c r="L5" s="9"/>
      <c r="M5" s="35"/>
      <c r="N5" s="5"/>
      <c r="O5" s="5"/>
      <c r="P5" s="53"/>
      <c r="Q5" s="53"/>
      <c r="R5" s="53"/>
      <c r="S5" s="53"/>
      <c r="T5" s="53"/>
      <c r="U5" s="53"/>
      <c r="V5" s="53"/>
      <c r="W5" s="53"/>
    </row>
    <row r="6" ht="51" customHeight="1" spans="1:23">
      <c r="A6" s="41">
        <v>1</v>
      </c>
      <c r="B6" s="49" t="s">
        <v>93</v>
      </c>
      <c r="C6" s="50" t="s">
        <v>94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  <c r="P6" s="48"/>
      <c r="Q6" s="48"/>
      <c r="R6" s="48"/>
      <c r="S6" s="56"/>
      <c r="T6" s="56"/>
      <c r="U6" s="57"/>
      <c r="V6" s="57"/>
      <c r="W6" s="57"/>
    </row>
    <row r="7" ht="51" customHeight="1" spans="1:23">
      <c r="A7" s="41">
        <v>2</v>
      </c>
      <c r="B7" s="49" t="s">
        <v>93</v>
      </c>
      <c r="C7" s="51" t="s">
        <v>95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1"/>
      <c r="P7" s="48"/>
      <c r="Q7" s="48"/>
      <c r="R7" s="48"/>
      <c r="S7" s="56"/>
      <c r="T7" s="56"/>
      <c r="U7" s="58"/>
      <c r="V7" s="58"/>
      <c r="W7" s="58"/>
    </row>
    <row r="8" ht="51" customHeight="1" spans="1:23">
      <c r="A8" s="41">
        <v>3</v>
      </c>
      <c r="B8" s="49" t="s">
        <v>96</v>
      </c>
      <c r="C8" s="51" t="s">
        <v>97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1"/>
      <c r="P8" s="48"/>
      <c r="Q8" s="48"/>
      <c r="R8" s="48"/>
      <c r="S8" s="56"/>
      <c r="T8" s="56"/>
      <c r="U8" s="58"/>
      <c r="V8" s="58"/>
      <c r="W8" s="58"/>
    </row>
    <row r="9" ht="51" customHeight="1" spans="1:23">
      <c r="A9" s="41">
        <v>4</v>
      </c>
      <c r="B9" s="49" t="s">
        <v>98</v>
      </c>
      <c r="C9" s="51" t="s">
        <v>99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8"/>
      <c r="Q9" s="48"/>
      <c r="R9" s="48"/>
      <c r="S9" s="56"/>
      <c r="T9" s="56"/>
      <c r="U9" s="58"/>
      <c r="V9" s="58"/>
      <c r="W9" s="58"/>
    </row>
    <row r="10" ht="51" customHeight="1" spans="1:23">
      <c r="A10" s="41">
        <v>5</v>
      </c>
      <c r="B10" s="49" t="s">
        <v>100</v>
      </c>
      <c r="C10" s="51" t="s">
        <v>101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8"/>
      <c r="Q10" s="48"/>
      <c r="R10" s="48"/>
      <c r="S10" s="56"/>
      <c r="T10" s="56"/>
      <c r="U10" s="58"/>
      <c r="V10" s="58"/>
      <c r="W10" s="58"/>
    </row>
    <row r="11" ht="51" customHeight="1" spans="1:23">
      <c r="A11" s="41">
        <v>6</v>
      </c>
      <c r="B11" s="49" t="s">
        <v>102</v>
      </c>
      <c r="C11" s="51" t="s">
        <v>103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54"/>
      <c r="Q11" s="48"/>
      <c r="R11" s="48"/>
      <c r="S11" s="56"/>
      <c r="T11" s="56"/>
      <c r="U11" s="58"/>
      <c r="V11" s="58"/>
      <c r="W11" s="58"/>
    </row>
    <row r="12" ht="51" customHeight="1" spans="1:23">
      <c r="A12" s="41"/>
      <c r="B12" s="51"/>
      <c r="C12" s="51"/>
      <c r="D12" s="42" t="s">
        <v>20</v>
      </c>
      <c r="E12" s="42" t="s">
        <v>104</v>
      </c>
      <c r="F12" s="42"/>
      <c r="G12" s="42"/>
      <c r="H12" s="42"/>
      <c r="I12" s="42"/>
      <c r="J12" s="42"/>
      <c r="K12" s="42"/>
      <c r="L12" s="42"/>
      <c r="M12" s="42" t="s">
        <v>105</v>
      </c>
      <c r="N12" s="42" t="s">
        <v>106</v>
      </c>
      <c r="O12" s="55"/>
      <c r="P12" s="48">
        <v>2.8</v>
      </c>
      <c r="Q12" s="48"/>
      <c r="R12" s="48"/>
      <c r="S12" s="48"/>
      <c r="T12" s="48"/>
      <c r="U12" s="48"/>
      <c r="V12" s="48"/>
      <c r="W12" s="48"/>
    </row>
    <row r="13" ht="51" customHeight="1" spans="1:23">
      <c r="A13" s="41"/>
      <c r="B13" s="51"/>
      <c r="C13" s="51"/>
      <c r="D13" s="42" t="s">
        <v>20</v>
      </c>
      <c r="E13" s="42"/>
      <c r="F13" s="42" t="s">
        <v>107</v>
      </c>
      <c r="G13" s="42"/>
      <c r="H13" s="42"/>
      <c r="I13" s="42"/>
      <c r="J13" s="42"/>
      <c r="K13" s="42"/>
      <c r="L13" s="42"/>
      <c r="M13" s="42" t="s">
        <v>108</v>
      </c>
      <c r="N13" s="42" t="s">
        <v>106</v>
      </c>
      <c r="O13" s="55"/>
      <c r="P13" s="48"/>
      <c r="Q13" s="48">
        <v>1.72</v>
      </c>
      <c r="R13" s="48"/>
      <c r="S13" s="48"/>
      <c r="T13" s="48"/>
      <c r="U13" s="48"/>
      <c r="V13" s="48"/>
      <c r="W13" s="48"/>
    </row>
    <row r="14" ht="51" customHeight="1" spans="1:23">
      <c r="A14" s="41"/>
      <c r="B14" s="51"/>
      <c r="C14" s="51"/>
      <c r="D14" s="42" t="s">
        <v>63</v>
      </c>
      <c r="E14" s="42"/>
      <c r="F14" s="42"/>
      <c r="G14" s="42" t="s">
        <v>109</v>
      </c>
      <c r="H14" s="42"/>
      <c r="I14" s="42"/>
      <c r="J14" s="42"/>
      <c r="K14" s="42"/>
      <c r="L14" s="42"/>
      <c r="M14" s="42" t="s">
        <v>110</v>
      </c>
      <c r="N14" s="42" t="s">
        <v>111</v>
      </c>
      <c r="O14" s="55"/>
      <c r="P14" s="48"/>
      <c r="Q14" s="48"/>
      <c r="R14" s="48">
        <v>2.5</v>
      </c>
      <c r="S14" s="48"/>
      <c r="T14" s="48"/>
      <c r="U14" s="48"/>
      <c r="V14" s="48"/>
      <c r="W14" s="48"/>
    </row>
    <row r="15" ht="51" customHeight="1" spans="1:23">
      <c r="A15" s="41"/>
      <c r="B15" s="51"/>
      <c r="C15" s="51"/>
      <c r="D15" s="42" t="s">
        <v>20</v>
      </c>
      <c r="E15" s="42"/>
      <c r="F15" s="42"/>
      <c r="G15" s="42"/>
      <c r="H15" s="42" t="s">
        <v>112</v>
      </c>
      <c r="I15" s="42"/>
      <c r="J15" s="42"/>
      <c r="K15" s="42"/>
      <c r="L15" s="42"/>
      <c r="M15" s="42" t="s">
        <v>113</v>
      </c>
      <c r="N15" s="42" t="s">
        <v>106</v>
      </c>
      <c r="O15" s="55"/>
      <c r="P15" s="48"/>
      <c r="Q15" s="48"/>
      <c r="R15" s="48"/>
      <c r="S15" s="48">
        <v>2</v>
      </c>
      <c r="T15" s="48"/>
      <c r="U15" s="48"/>
      <c r="V15" s="48"/>
      <c r="W15" s="48"/>
    </row>
    <row r="16" ht="51" customHeight="1" spans="1:23">
      <c r="A16" s="41"/>
      <c r="B16" s="51"/>
      <c r="C16" s="51"/>
      <c r="D16" s="42" t="s">
        <v>20</v>
      </c>
      <c r="E16" s="42"/>
      <c r="F16" s="42"/>
      <c r="G16" s="42"/>
      <c r="H16" s="42"/>
      <c r="I16" s="42" t="s">
        <v>114</v>
      </c>
      <c r="J16" s="42"/>
      <c r="K16" s="42"/>
      <c r="L16" s="42"/>
      <c r="M16" s="42" t="s">
        <v>115</v>
      </c>
      <c r="N16" s="42" t="s">
        <v>111</v>
      </c>
      <c r="O16" s="55"/>
      <c r="P16" s="48"/>
      <c r="Q16" s="48"/>
      <c r="R16" s="48"/>
      <c r="S16" s="48"/>
      <c r="T16" s="48">
        <v>0.32</v>
      </c>
      <c r="U16" s="48"/>
      <c r="V16" s="48"/>
      <c r="W16" s="48"/>
    </row>
    <row r="17" ht="51" customHeight="1" spans="1:23">
      <c r="A17" s="41"/>
      <c r="B17" s="51"/>
      <c r="C17" s="51"/>
      <c r="D17" s="42" t="s">
        <v>63</v>
      </c>
      <c r="E17" s="42"/>
      <c r="F17" s="42"/>
      <c r="G17" s="42"/>
      <c r="H17" s="42"/>
      <c r="I17" s="42"/>
      <c r="J17" s="42" t="s">
        <v>116</v>
      </c>
      <c r="K17" s="42"/>
      <c r="L17" s="42"/>
      <c r="M17" s="42" t="s">
        <v>117</v>
      </c>
      <c r="N17" s="42" t="s">
        <v>111</v>
      </c>
      <c r="O17" s="55"/>
      <c r="P17" s="48"/>
      <c r="Q17" s="48"/>
      <c r="R17" s="48"/>
      <c r="S17" s="48"/>
      <c r="T17" s="48"/>
      <c r="U17" s="48">
        <v>3</v>
      </c>
      <c r="V17" s="48"/>
      <c r="W17" s="48"/>
    </row>
    <row r="18" ht="51" customHeight="1" spans="1:23">
      <c r="A18" s="41"/>
      <c r="B18" s="51"/>
      <c r="C18" s="51"/>
      <c r="D18" s="42" t="s">
        <v>20</v>
      </c>
      <c r="E18" s="42"/>
      <c r="F18" s="42"/>
      <c r="G18" s="42"/>
      <c r="H18" s="42"/>
      <c r="I18" s="42"/>
      <c r="J18" s="42" t="s">
        <v>118</v>
      </c>
      <c r="K18" s="42"/>
      <c r="L18" s="42"/>
      <c r="M18" s="42" t="s">
        <v>119</v>
      </c>
      <c r="N18" s="42" t="s">
        <v>106</v>
      </c>
      <c r="O18" s="55"/>
      <c r="P18" s="48"/>
      <c r="Q18" s="48"/>
      <c r="R18" s="48"/>
      <c r="S18" s="48"/>
      <c r="T18" s="48"/>
      <c r="U18" s="48">
        <v>0.61</v>
      </c>
      <c r="V18" s="48"/>
      <c r="W18" s="48"/>
    </row>
    <row r="19" ht="51" customHeight="1" spans="1:23">
      <c r="A19" s="45">
        <v>8</v>
      </c>
      <c r="B19" s="49" t="s">
        <v>120</v>
      </c>
      <c r="C19" s="49" t="s">
        <v>121</v>
      </c>
      <c r="D19" s="42" t="s">
        <v>20</v>
      </c>
      <c r="E19" s="42"/>
      <c r="F19" s="42"/>
      <c r="G19" s="42"/>
      <c r="H19" s="42" t="s">
        <v>122</v>
      </c>
      <c r="I19" s="42"/>
      <c r="J19" s="42"/>
      <c r="K19" s="42"/>
      <c r="L19" s="42"/>
      <c r="M19" s="42" t="s">
        <v>123</v>
      </c>
      <c r="N19" s="42" t="s">
        <v>124</v>
      </c>
      <c r="O19" s="42" t="s">
        <v>55</v>
      </c>
      <c r="P19" s="48"/>
      <c r="Q19" s="48"/>
      <c r="R19" s="48"/>
      <c r="S19" s="48">
        <v>0.44</v>
      </c>
      <c r="T19" s="48"/>
      <c r="U19" s="48"/>
      <c r="V19" s="48"/>
      <c r="W19" s="48"/>
    </row>
    <row r="20" ht="51" customHeight="1" spans="1:23">
      <c r="A20" s="43"/>
      <c r="B20" s="52"/>
      <c r="C20" s="52"/>
      <c r="D20" s="42"/>
      <c r="E20" s="42"/>
      <c r="F20" s="42"/>
      <c r="G20" s="42"/>
      <c r="H20" s="42"/>
      <c r="I20" s="42"/>
      <c r="J20" s="42"/>
      <c r="K20" s="42" t="s">
        <v>125</v>
      </c>
      <c r="L20" s="42"/>
      <c r="M20" s="42" t="s">
        <v>126</v>
      </c>
      <c r="N20" s="42" t="s">
        <v>127</v>
      </c>
      <c r="O20" s="42"/>
      <c r="P20" s="48"/>
      <c r="Q20" s="48"/>
      <c r="R20" s="48"/>
      <c r="S20" s="48"/>
      <c r="T20" s="48"/>
      <c r="U20" s="48"/>
      <c r="V20" s="48">
        <v>0.64</v>
      </c>
      <c r="W20" s="48"/>
    </row>
    <row r="21" ht="51" customHeight="1" spans="1:23">
      <c r="A21" s="43"/>
      <c r="B21" s="52"/>
      <c r="C21" s="52"/>
      <c r="D21" s="42"/>
      <c r="E21" s="42"/>
      <c r="F21" s="42" t="s">
        <v>128</v>
      </c>
      <c r="G21" s="42"/>
      <c r="H21" s="42"/>
      <c r="I21" s="42"/>
      <c r="J21" s="42"/>
      <c r="K21" s="42"/>
      <c r="L21" s="42"/>
      <c r="M21" s="42" t="s">
        <v>129</v>
      </c>
      <c r="N21" s="42" t="s">
        <v>130</v>
      </c>
      <c r="O21" s="42"/>
      <c r="P21" s="48"/>
      <c r="Q21" s="48">
        <v>1.05</v>
      </c>
      <c r="R21" s="48"/>
      <c r="S21" s="48"/>
      <c r="T21" s="48"/>
      <c r="U21" s="48"/>
      <c r="V21" s="48"/>
      <c r="W21" s="48"/>
    </row>
    <row r="22" ht="51" customHeight="1" spans="1:23">
      <c r="A22" s="43"/>
      <c r="B22" s="52"/>
      <c r="C22" s="52"/>
      <c r="D22" s="42"/>
      <c r="E22" s="42"/>
      <c r="F22" s="42"/>
      <c r="G22" s="42"/>
      <c r="H22" s="42"/>
      <c r="I22" s="42"/>
      <c r="J22" s="42" t="s">
        <v>128</v>
      </c>
      <c r="K22" s="42"/>
      <c r="L22" s="42" t="s">
        <v>128</v>
      </c>
      <c r="M22" s="42" t="s">
        <v>131</v>
      </c>
      <c r="N22" s="42" t="s">
        <v>124</v>
      </c>
      <c r="O22" s="42"/>
      <c r="P22" s="48"/>
      <c r="Q22" s="48"/>
      <c r="R22" s="48"/>
      <c r="S22" s="48"/>
      <c r="T22" s="48"/>
      <c r="U22" s="48">
        <v>1.05</v>
      </c>
      <c r="V22" s="48"/>
      <c r="W22" s="48">
        <v>0.53</v>
      </c>
    </row>
    <row r="23" ht="51" customHeight="1" spans="1:23">
      <c r="A23" s="41">
        <v>9</v>
      </c>
      <c r="B23" s="49" t="s">
        <v>132</v>
      </c>
      <c r="C23" s="51" t="s">
        <v>132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8"/>
      <c r="Q23" s="48"/>
      <c r="R23" s="48"/>
      <c r="S23" s="48"/>
      <c r="T23" s="48"/>
      <c r="U23" s="48"/>
      <c r="V23" s="48"/>
      <c r="W23" s="48"/>
    </row>
    <row r="24" ht="51" customHeight="1" spans="1:23">
      <c r="A24" s="41">
        <v>10</v>
      </c>
      <c r="B24" s="51" t="s">
        <v>133</v>
      </c>
      <c r="C24" s="51" t="s">
        <v>134</v>
      </c>
      <c r="D24" s="42"/>
      <c r="E24" s="51"/>
      <c r="F24" s="51"/>
      <c r="G24" s="51"/>
      <c r="H24" s="51"/>
      <c r="I24" s="51"/>
      <c r="J24" s="51"/>
      <c r="K24" s="51"/>
      <c r="L24" s="51"/>
      <c r="M24" s="51"/>
      <c r="N24" s="42"/>
      <c r="O24" s="42"/>
      <c r="P24" s="48"/>
      <c r="Q24" s="48"/>
      <c r="R24" s="48"/>
      <c r="S24" s="56"/>
      <c r="T24" s="56"/>
      <c r="U24" s="58"/>
      <c r="V24" s="58"/>
      <c r="W24" s="58"/>
    </row>
  </sheetData>
  <mergeCells count="19">
    <mergeCell ref="A3:A5"/>
    <mergeCell ref="A12:A18"/>
    <mergeCell ref="A19:A22"/>
    <mergeCell ref="B3:B5"/>
    <mergeCell ref="B12:B18"/>
    <mergeCell ref="B19:B22"/>
    <mergeCell ref="C3:C5"/>
    <mergeCell ref="C12:C18"/>
    <mergeCell ref="C19:C22"/>
    <mergeCell ref="D3:D5"/>
    <mergeCell ref="D19:D22"/>
    <mergeCell ref="M3:M5"/>
    <mergeCell ref="N3:N5"/>
    <mergeCell ref="O3:O5"/>
    <mergeCell ref="O12:O18"/>
    <mergeCell ref="O19:O22"/>
    <mergeCell ref="E4:L5"/>
    <mergeCell ref="P4:W5"/>
    <mergeCell ref="A1:W2"/>
  </mergeCells>
  <pageMargins left="0.251388888888889" right="0.251388888888889" top="0.751388888888889" bottom="0.786805555555556" header="0.298611111111111" footer="0.298611111111111"/>
  <pageSetup paperSize="9" scale="61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topLeftCell="A17" workbookViewId="0">
      <selection activeCell="F32" sqref="F32"/>
    </sheetView>
  </sheetViews>
  <sheetFormatPr defaultColWidth="9" defaultRowHeight="12"/>
  <cols>
    <col min="1" max="1" width="5.775" style="1" customWidth="1"/>
    <col min="2" max="2" width="14.1083333333333" style="1" customWidth="1"/>
    <col min="3" max="3" width="12.1083333333333" style="1" customWidth="1"/>
    <col min="4" max="4" width="8.89166666666667" style="1" customWidth="1"/>
    <col min="5" max="7" width="21.8833333333333" style="1" customWidth="1"/>
    <col min="8" max="8" width="14.8916666666667" style="2" customWidth="1"/>
    <col min="9" max="9" width="10.4416666666667" style="1" customWidth="1"/>
    <col min="10" max="12" width="16.1333333333333" style="1" customWidth="1"/>
    <col min="13" max="16384" width="9" style="1"/>
  </cols>
  <sheetData>
    <row r="1" s="1" customForma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33" customHeight="1" spans="1:12">
      <c r="A3" s="5" t="s">
        <v>1</v>
      </c>
      <c r="B3" s="30" t="s">
        <v>2</v>
      </c>
      <c r="C3" s="5" t="s">
        <v>3</v>
      </c>
      <c r="D3" s="30" t="s">
        <v>4</v>
      </c>
      <c r="E3" s="5" t="s">
        <v>135</v>
      </c>
      <c r="F3" s="5" t="s">
        <v>136</v>
      </c>
      <c r="G3" s="5" t="s">
        <v>137</v>
      </c>
      <c r="H3" s="5" t="s">
        <v>13</v>
      </c>
      <c r="I3" s="5" t="s">
        <v>14</v>
      </c>
      <c r="J3" s="5" t="s">
        <v>135</v>
      </c>
      <c r="K3" s="5" t="s">
        <v>136</v>
      </c>
      <c r="L3" s="5" t="s">
        <v>137</v>
      </c>
    </row>
    <row r="4" s="1" customFormat="1" ht="18" customHeight="1" spans="1:12">
      <c r="A4" s="5"/>
      <c r="B4" s="31"/>
      <c r="C4" s="5"/>
      <c r="D4" s="31"/>
      <c r="E4" s="6" t="s">
        <v>15</v>
      </c>
      <c r="F4" s="7"/>
      <c r="G4" s="7"/>
      <c r="H4" s="5"/>
      <c r="I4" s="5"/>
      <c r="J4" s="5" t="s">
        <v>16</v>
      </c>
      <c r="K4" s="5"/>
      <c r="L4" s="5"/>
    </row>
    <row r="5" s="1" customFormat="1" ht="14" customHeight="1" spans="1:12">
      <c r="A5" s="5"/>
      <c r="B5" s="35"/>
      <c r="C5" s="5"/>
      <c r="D5" s="35"/>
      <c r="E5" s="8"/>
      <c r="F5" s="9"/>
      <c r="G5" s="9"/>
      <c r="H5" s="5"/>
      <c r="I5" s="5"/>
      <c r="J5" s="5"/>
      <c r="K5" s="5"/>
      <c r="L5" s="5"/>
    </row>
    <row r="6" s="1" customFormat="1" ht="36" customHeight="1" spans="1:12">
      <c r="A6" s="41">
        <v>1</v>
      </c>
      <c r="B6" s="41" t="s">
        <v>138</v>
      </c>
      <c r="C6" s="42" t="s">
        <v>18</v>
      </c>
      <c r="D6" s="42" t="s">
        <v>63</v>
      </c>
      <c r="E6" s="42" t="s">
        <v>139</v>
      </c>
      <c r="F6" s="42"/>
      <c r="G6" s="42"/>
      <c r="H6" s="42" t="s">
        <v>140</v>
      </c>
      <c r="I6" s="42" t="s">
        <v>78</v>
      </c>
      <c r="J6" s="48">
        <v>5.88</v>
      </c>
      <c r="K6" s="48"/>
      <c r="L6" s="24"/>
    </row>
    <row r="7" s="1" customFormat="1" ht="36" customHeight="1" spans="1:12">
      <c r="A7" s="41">
        <v>2</v>
      </c>
      <c r="B7" s="41" t="s">
        <v>138</v>
      </c>
      <c r="C7" s="41" t="s">
        <v>19</v>
      </c>
      <c r="D7" s="42" t="s">
        <v>20</v>
      </c>
      <c r="E7" s="42"/>
      <c r="F7" s="42"/>
      <c r="G7" s="42"/>
      <c r="H7" s="42"/>
      <c r="I7" s="42"/>
      <c r="J7" s="48"/>
      <c r="K7" s="48"/>
      <c r="L7" s="24"/>
    </row>
    <row r="8" s="1" customFormat="1" ht="36" customHeight="1" spans="1:12">
      <c r="A8" s="43">
        <v>3</v>
      </c>
      <c r="B8" s="41" t="s">
        <v>138</v>
      </c>
      <c r="C8" s="43" t="s">
        <v>26</v>
      </c>
      <c r="D8" s="42" t="s">
        <v>20</v>
      </c>
      <c r="E8" s="42"/>
      <c r="F8" s="42" t="s">
        <v>30</v>
      </c>
      <c r="G8" s="42"/>
      <c r="H8" s="42" t="s">
        <v>31</v>
      </c>
      <c r="I8" s="42" t="s">
        <v>23</v>
      </c>
      <c r="J8" s="48"/>
      <c r="K8" s="48">
        <v>0.2</v>
      </c>
      <c r="L8" s="24"/>
    </row>
    <row r="9" s="1" customFormat="1" ht="36" customHeight="1" spans="1:12">
      <c r="A9" s="44"/>
      <c r="B9" s="41"/>
      <c r="C9" s="44"/>
      <c r="D9" s="42"/>
      <c r="E9" s="42" t="s">
        <v>33</v>
      </c>
      <c r="F9" s="42"/>
      <c r="G9" s="42" t="s">
        <v>33</v>
      </c>
      <c r="H9" s="42" t="s">
        <v>29</v>
      </c>
      <c r="I9" s="42"/>
      <c r="J9" s="48">
        <v>0.0621</v>
      </c>
      <c r="K9" s="48"/>
      <c r="L9" s="48">
        <v>0.0621</v>
      </c>
    </row>
    <row r="10" s="1" customFormat="1" ht="36" customHeight="1" spans="1:12">
      <c r="A10" s="43">
        <v>4</v>
      </c>
      <c r="B10" s="41" t="s">
        <v>138</v>
      </c>
      <c r="C10" s="43" t="s">
        <v>34</v>
      </c>
      <c r="D10" s="42" t="s">
        <v>20</v>
      </c>
      <c r="E10" s="42"/>
      <c r="F10" s="42" t="s">
        <v>39</v>
      </c>
      <c r="G10" s="42"/>
      <c r="H10" s="42" t="s">
        <v>36</v>
      </c>
      <c r="I10" s="42" t="s">
        <v>23</v>
      </c>
      <c r="J10" s="48"/>
      <c r="K10" s="48">
        <v>0.1771</v>
      </c>
      <c r="L10" s="24"/>
    </row>
    <row r="11" s="1" customFormat="1" ht="36" customHeight="1" spans="1:12">
      <c r="A11" s="43"/>
      <c r="B11" s="41"/>
      <c r="C11" s="43"/>
      <c r="D11" s="42"/>
      <c r="E11" s="42" t="s">
        <v>39</v>
      </c>
      <c r="F11" s="42"/>
      <c r="G11" s="42"/>
      <c r="H11" s="42" t="s">
        <v>38</v>
      </c>
      <c r="I11" s="42"/>
      <c r="J11" s="48">
        <v>0.1768</v>
      </c>
      <c r="K11" s="48"/>
      <c r="L11" s="48"/>
    </row>
    <row r="12" s="1" customFormat="1" ht="36" customHeight="1" spans="1:12">
      <c r="A12" s="43"/>
      <c r="B12" s="41"/>
      <c r="C12" s="43"/>
      <c r="D12" s="42"/>
      <c r="E12" s="42"/>
      <c r="F12" s="42"/>
      <c r="G12" s="42" t="s">
        <v>42</v>
      </c>
      <c r="H12" s="42" t="s">
        <v>38</v>
      </c>
      <c r="I12" s="42"/>
      <c r="J12" s="48"/>
      <c r="K12" s="48"/>
      <c r="L12" s="48">
        <v>0.1632</v>
      </c>
    </row>
    <row r="13" s="1" customFormat="1" ht="36" customHeight="1" spans="1:12">
      <c r="A13" s="44"/>
      <c r="B13" s="41"/>
      <c r="C13" s="44"/>
      <c r="D13" s="42"/>
      <c r="E13" s="42"/>
      <c r="F13" s="42"/>
      <c r="G13" s="42" t="s">
        <v>42</v>
      </c>
      <c r="H13" s="42" t="s">
        <v>141</v>
      </c>
      <c r="I13" s="42"/>
      <c r="J13" s="48"/>
      <c r="K13" s="48"/>
      <c r="L13" s="48">
        <v>0.2777</v>
      </c>
    </row>
    <row r="14" s="1" customFormat="1" ht="36" customHeight="1" spans="1:12">
      <c r="A14" s="41">
        <v>5</v>
      </c>
      <c r="B14" s="41" t="s">
        <v>138</v>
      </c>
      <c r="C14" s="41" t="s">
        <v>43</v>
      </c>
      <c r="D14" s="42" t="s">
        <v>20</v>
      </c>
      <c r="E14" s="42" t="s">
        <v>46</v>
      </c>
      <c r="F14" s="42"/>
      <c r="G14" s="42" t="s">
        <v>46</v>
      </c>
      <c r="H14" s="42" t="s">
        <v>47</v>
      </c>
      <c r="I14" s="42" t="s">
        <v>23</v>
      </c>
      <c r="J14" s="48">
        <v>0.2621</v>
      </c>
      <c r="K14" s="48"/>
      <c r="L14" s="48">
        <v>0.2621</v>
      </c>
    </row>
    <row r="15" s="1" customFormat="1" ht="36" customHeight="1" spans="1:12">
      <c r="A15" s="41">
        <v>6</v>
      </c>
      <c r="B15" s="41" t="s">
        <v>138</v>
      </c>
      <c r="C15" s="41" t="s">
        <v>49</v>
      </c>
      <c r="D15" s="42" t="s">
        <v>20</v>
      </c>
      <c r="E15" s="42"/>
      <c r="F15" s="42" t="s">
        <v>142</v>
      </c>
      <c r="G15" s="42"/>
      <c r="H15" s="42" t="s">
        <v>143</v>
      </c>
      <c r="I15" s="42" t="s">
        <v>23</v>
      </c>
      <c r="J15" s="48"/>
      <c r="K15" s="48">
        <v>0.674</v>
      </c>
      <c r="L15" s="48"/>
    </row>
    <row r="16" s="1" customFormat="1" ht="36" customHeight="1" spans="1:12">
      <c r="A16" s="41">
        <v>7</v>
      </c>
      <c r="B16" s="41" t="s">
        <v>138</v>
      </c>
      <c r="C16" s="41" t="s">
        <v>50</v>
      </c>
      <c r="D16" s="42"/>
      <c r="E16" s="42"/>
      <c r="F16" s="42"/>
      <c r="G16" s="42"/>
      <c r="H16" s="42"/>
      <c r="I16" s="42"/>
      <c r="J16" s="48"/>
      <c r="K16" s="48"/>
      <c r="L16" s="48"/>
    </row>
    <row r="17" s="1" customFormat="1" ht="36" customHeight="1" spans="1:12">
      <c r="A17" s="45">
        <v>8</v>
      </c>
      <c r="B17" s="41" t="s">
        <v>138</v>
      </c>
      <c r="C17" s="45" t="s">
        <v>51</v>
      </c>
      <c r="D17" s="42"/>
      <c r="E17" s="42"/>
      <c r="F17" s="42"/>
      <c r="G17" s="42"/>
      <c r="H17" s="42"/>
      <c r="I17" s="42"/>
      <c r="J17" s="48"/>
      <c r="K17" s="48"/>
      <c r="L17" s="48"/>
    </row>
    <row r="18" s="1" customFormat="1" ht="36" customHeight="1" spans="1:12">
      <c r="A18" s="45">
        <v>9</v>
      </c>
      <c r="B18" s="41" t="s">
        <v>138</v>
      </c>
      <c r="C18" s="45" t="s">
        <v>52</v>
      </c>
      <c r="D18" s="42" t="s">
        <v>20</v>
      </c>
      <c r="E18" s="42"/>
      <c r="F18" s="42" t="s">
        <v>144</v>
      </c>
      <c r="G18" s="42" t="s">
        <v>144</v>
      </c>
      <c r="H18" s="42" t="s">
        <v>54</v>
      </c>
      <c r="I18" s="42" t="s">
        <v>55</v>
      </c>
      <c r="J18" s="48"/>
      <c r="K18" s="48">
        <v>27.37</v>
      </c>
      <c r="L18" s="48">
        <v>25.93</v>
      </c>
    </row>
    <row r="19" s="1" customFormat="1" ht="36" customHeight="1" spans="1:12">
      <c r="A19" s="44"/>
      <c r="B19" s="41"/>
      <c r="C19" s="44"/>
      <c r="D19" s="42"/>
      <c r="E19" s="42"/>
      <c r="F19" s="42"/>
      <c r="G19" s="42" t="s">
        <v>53</v>
      </c>
      <c r="H19" s="42" t="s">
        <v>54</v>
      </c>
      <c r="I19" s="42"/>
      <c r="J19" s="48"/>
      <c r="K19" s="48"/>
      <c r="L19" s="48">
        <v>25.91</v>
      </c>
    </row>
    <row r="20" s="1" customFormat="1" ht="36" customHeight="1" spans="1:12">
      <c r="A20" s="45">
        <v>10</v>
      </c>
      <c r="B20" s="41" t="s">
        <v>138</v>
      </c>
      <c r="C20" s="45" t="s">
        <v>57</v>
      </c>
      <c r="D20" s="42" t="s">
        <v>20</v>
      </c>
      <c r="E20" s="42"/>
      <c r="F20" s="42"/>
      <c r="G20" s="42" t="s">
        <v>145</v>
      </c>
      <c r="H20" s="42" t="s">
        <v>54</v>
      </c>
      <c r="I20" s="42" t="s">
        <v>55</v>
      </c>
      <c r="J20" s="48"/>
      <c r="K20" s="48"/>
      <c r="L20" s="48">
        <v>65.3</v>
      </c>
    </row>
    <row r="21" s="1" customFormat="1" ht="36" customHeight="1" spans="1:12">
      <c r="A21" s="43"/>
      <c r="B21" s="41"/>
      <c r="C21" s="43"/>
      <c r="D21" s="42"/>
      <c r="E21" s="42"/>
      <c r="F21" s="42"/>
      <c r="G21" s="42" t="s">
        <v>146</v>
      </c>
      <c r="H21" s="42" t="s">
        <v>147</v>
      </c>
      <c r="I21" s="42"/>
      <c r="J21" s="48"/>
      <c r="K21" s="48"/>
      <c r="L21" s="48">
        <v>89.91</v>
      </c>
    </row>
    <row r="22" s="1" customFormat="1" ht="36" customHeight="1" spans="1:12">
      <c r="A22" s="43"/>
      <c r="B22" s="41"/>
      <c r="C22" s="43"/>
      <c r="D22" s="42"/>
      <c r="E22" s="42"/>
      <c r="F22" s="42"/>
      <c r="G22" s="42" t="s">
        <v>146</v>
      </c>
      <c r="H22" s="42" t="s">
        <v>54</v>
      </c>
      <c r="I22" s="42"/>
      <c r="J22" s="48"/>
      <c r="K22" s="48"/>
      <c r="L22" s="48">
        <v>70.32</v>
      </c>
    </row>
    <row r="23" s="1" customFormat="1" ht="36" customHeight="1" spans="1:12">
      <c r="A23" s="44"/>
      <c r="B23" s="41"/>
      <c r="C23" s="44"/>
      <c r="D23" s="42"/>
      <c r="E23" s="42" t="s">
        <v>148</v>
      </c>
      <c r="F23" s="42"/>
      <c r="G23" s="42"/>
      <c r="H23" s="42" t="s">
        <v>149</v>
      </c>
      <c r="I23" s="42"/>
      <c r="J23" s="48">
        <v>69.97</v>
      </c>
      <c r="K23" s="48"/>
      <c r="L23" s="48"/>
    </row>
    <row r="24" s="1" customFormat="1" ht="36" customHeight="1" spans="1:12">
      <c r="A24" s="45">
        <v>11</v>
      </c>
      <c r="B24" s="41" t="s">
        <v>138</v>
      </c>
      <c r="C24" s="45" t="s">
        <v>58</v>
      </c>
      <c r="D24" s="42" t="s">
        <v>20</v>
      </c>
      <c r="E24" s="42" t="s">
        <v>150</v>
      </c>
      <c r="F24" s="42"/>
      <c r="G24" s="42" t="s">
        <v>150</v>
      </c>
      <c r="H24" s="42" t="s">
        <v>151</v>
      </c>
      <c r="I24" s="42" t="s">
        <v>55</v>
      </c>
      <c r="J24" s="48">
        <v>12.89</v>
      </c>
      <c r="K24" s="48"/>
      <c r="L24" s="48">
        <v>12.89</v>
      </c>
    </row>
    <row r="25" s="1" customFormat="1" ht="36" customHeight="1" spans="1:12">
      <c r="A25" s="44"/>
      <c r="B25" s="41"/>
      <c r="C25" s="44"/>
      <c r="D25" s="42"/>
      <c r="E25" s="42"/>
      <c r="F25" s="42"/>
      <c r="G25" s="42" t="s">
        <v>150</v>
      </c>
      <c r="H25" s="42" t="s">
        <v>152</v>
      </c>
      <c r="I25" s="42"/>
      <c r="J25" s="48"/>
      <c r="K25" s="48"/>
      <c r="L25" s="48">
        <v>16.67</v>
      </c>
    </row>
    <row r="26" s="1" customFormat="1" ht="36" customHeight="1" spans="1:12">
      <c r="A26" s="45">
        <v>12</v>
      </c>
      <c r="B26" s="41" t="s">
        <v>138</v>
      </c>
      <c r="C26" s="45" t="s">
        <v>59</v>
      </c>
      <c r="D26" s="42" t="s">
        <v>20</v>
      </c>
      <c r="E26" s="42"/>
      <c r="F26" s="42"/>
      <c r="G26" s="42" t="s">
        <v>153</v>
      </c>
      <c r="H26" s="42" t="s">
        <v>154</v>
      </c>
      <c r="I26" s="42" t="s">
        <v>23</v>
      </c>
      <c r="J26" s="48"/>
      <c r="K26" s="48"/>
      <c r="L26" s="48">
        <v>37.059</v>
      </c>
    </row>
    <row r="27" s="1" customFormat="1" ht="36" customHeight="1" spans="1:12">
      <c r="A27" s="44"/>
      <c r="B27" s="41"/>
      <c r="C27" s="44"/>
      <c r="D27" s="42"/>
      <c r="E27" s="42"/>
      <c r="F27" s="42"/>
      <c r="G27" s="42" t="s">
        <v>139</v>
      </c>
      <c r="H27" s="42" t="s">
        <v>154</v>
      </c>
      <c r="I27" s="42"/>
      <c r="J27" s="48"/>
      <c r="K27" s="48"/>
      <c r="L27" s="48">
        <v>18.691</v>
      </c>
    </row>
    <row r="28" s="1" customFormat="1" ht="36" customHeight="1" spans="1:12">
      <c r="A28" s="41">
        <v>13</v>
      </c>
      <c r="B28" s="41" t="s">
        <v>138</v>
      </c>
      <c r="C28" s="41" t="s">
        <v>60</v>
      </c>
      <c r="D28" s="42"/>
      <c r="E28" s="42"/>
      <c r="F28" s="42"/>
      <c r="G28" s="42"/>
      <c r="H28" s="42"/>
      <c r="I28" s="42"/>
      <c r="J28" s="48"/>
      <c r="K28" s="48"/>
      <c r="L28" s="48"/>
    </row>
    <row r="29" s="1" customFormat="1" ht="36" customHeight="1" spans="1:12">
      <c r="A29" s="41">
        <v>14</v>
      </c>
      <c r="B29" s="41" t="s">
        <v>138</v>
      </c>
      <c r="C29" s="41" t="s">
        <v>61</v>
      </c>
      <c r="D29" s="42" t="s">
        <v>63</v>
      </c>
      <c r="E29" s="42"/>
      <c r="F29" s="42"/>
      <c r="G29" s="42" t="s">
        <v>153</v>
      </c>
      <c r="H29" s="42" t="s">
        <v>155</v>
      </c>
      <c r="I29" s="42" t="s">
        <v>156</v>
      </c>
      <c r="J29" s="48"/>
      <c r="K29" s="48"/>
      <c r="L29" s="48">
        <v>12.88</v>
      </c>
    </row>
    <row r="30" s="1" customFormat="1" ht="36" customHeight="1" spans="1:12">
      <c r="A30" s="43">
        <v>15</v>
      </c>
      <c r="B30" s="41" t="s">
        <v>138</v>
      </c>
      <c r="C30" s="43" t="s">
        <v>62</v>
      </c>
      <c r="D30" s="42" t="s">
        <v>63</v>
      </c>
      <c r="E30" s="42" t="s">
        <v>66</v>
      </c>
      <c r="F30" s="42"/>
      <c r="G30" s="42" t="s">
        <v>66</v>
      </c>
      <c r="H30" s="42" t="s">
        <v>65</v>
      </c>
      <c r="I30" s="42" t="s">
        <v>55</v>
      </c>
      <c r="J30" s="48">
        <v>0.85</v>
      </c>
      <c r="K30" s="48"/>
      <c r="L30" s="48">
        <v>0.85</v>
      </c>
    </row>
    <row r="31" s="1" customFormat="1" ht="36" customHeight="1" spans="1:12">
      <c r="A31" s="43"/>
      <c r="B31" s="41"/>
      <c r="C31" s="43"/>
      <c r="D31" s="42" t="s">
        <v>63</v>
      </c>
      <c r="E31" s="42" t="s">
        <v>157</v>
      </c>
      <c r="F31" s="42"/>
      <c r="G31" s="42" t="s">
        <v>157</v>
      </c>
      <c r="H31" s="42" t="s">
        <v>158</v>
      </c>
      <c r="I31" s="42"/>
      <c r="J31" s="48">
        <v>1.47</v>
      </c>
      <c r="K31" s="48"/>
      <c r="L31" s="48">
        <v>1.47</v>
      </c>
    </row>
    <row r="32" s="1" customFormat="1" ht="36" customHeight="1" spans="1:12">
      <c r="A32" s="44"/>
      <c r="B32" s="41"/>
      <c r="C32" s="44"/>
      <c r="D32" s="42" t="s">
        <v>63</v>
      </c>
      <c r="E32" s="42"/>
      <c r="F32" s="42" t="s">
        <v>69</v>
      </c>
      <c r="G32" s="42"/>
      <c r="H32" s="42" t="s">
        <v>65</v>
      </c>
      <c r="I32" s="42"/>
      <c r="J32" s="48"/>
      <c r="K32" s="48">
        <v>2.8</v>
      </c>
      <c r="L32" s="48"/>
    </row>
    <row r="33" s="1" customFormat="1" ht="54" customHeight="1" spans="1:12">
      <c r="A33" s="41">
        <v>16</v>
      </c>
      <c r="B33" s="41" t="s">
        <v>138</v>
      </c>
      <c r="C33" s="41" t="s">
        <v>70</v>
      </c>
      <c r="D33" s="42" t="s">
        <v>63</v>
      </c>
      <c r="E33" s="42" t="s">
        <v>159</v>
      </c>
      <c r="F33" s="42"/>
      <c r="G33" s="42"/>
      <c r="H33" s="42" t="s">
        <v>160</v>
      </c>
      <c r="I33" s="42" t="s">
        <v>73</v>
      </c>
      <c r="J33" s="48">
        <v>10.405</v>
      </c>
      <c r="K33" s="48"/>
      <c r="L33" s="48"/>
    </row>
    <row r="34" s="1" customFormat="1" ht="36" customHeight="1" spans="1:12">
      <c r="A34" s="41">
        <v>17</v>
      </c>
      <c r="B34" s="41" t="s">
        <v>138</v>
      </c>
      <c r="C34" s="41" t="s">
        <v>74</v>
      </c>
      <c r="D34" s="42" t="s">
        <v>20</v>
      </c>
      <c r="E34" s="42" t="s">
        <v>76</v>
      </c>
      <c r="F34" s="42"/>
      <c r="G34" s="42" t="s">
        <v>76</v>
      </c>
      <c r="H34" s="42" t="s">
        <v>77</v>
      </c>
      <c r="I34" s="42" t="s">
        <v>78</v>
      </c>
      <c r="J34" s="48">
        <v>23.72</v>
      </c>
      <c r="K34" s="48"/>
      <c r="L34" s="48">
        <v>23.72</v>
      </c>
    </row>
    <row r="35" s="1" customFormat="1" ht="36" customHeight="1" spans="1:12">
      <c r="A35" s="41">
        <v>18</v>
      </c>
      <c r="B35" s="41" t="s">
        <v>138</v>
      </c>
      <c r="C35" s="41" t="s">
        <v>79</v>
      </c>
      <c r="D35" s="42" t="s">
        <v>20</v>
      </c>
      <c r="E35" s="42"/>
      <c r="F35" s="42"/>
      <c r="G35" s="42" t="s">
        <v>161</v>
      </c>
      <c r="H35" s="42" t="s">
        <v>162</v>
      </c>
      <c r="I35" s="42" t="s">
        <v>163</v>
      </c>
      <c r="J35" s="48"/>
      <c r="K35" s="48"/>
      <c r="L35" s="48">
        <v>2.4036</v>
      </c>
    </row>
    <row r="36" s="1" customFormat="1" ht="36" customHeight="1" spans="1:12">
      <c r="A36" s="45">
        <v>19</v>
      </c>
      <c r="B36" s="41" t="s">
        <v>138</v>
      </c>
      <c r="C36" s="45" t="s">
        <v>80</v>
      </c>
      <c r="D36" s="46" t="s">
        <v>20</v>
      </c>
      <c r="E36" s="42" t="s">
        <v>82</v>
      </c>
      <c r="F36" s="42"/>
      <c r="G36" s="42" t="s">
        <v>82</v>
      </c>
      <c r="H36" s="42" t="s">
        <v>83</v>
      </c>
      <c r="I36" s="42" t="s">
        <v>23</v>
      </c>
      <c r="J36" s="48">
        <v>1.03</v>
      </c>
      <c r="K36" s="48"/>
      <c r="L36" s="48">
        <v>1.03</v>
      </c>
    </row>
    <row r="37" s="1" customFormat="1" ht="36" customHeight="1" spans="1:12">
      <c r="A37" s="44"/>
      <c r="B37" s="41"/>
      <c r="C37" s="44"/>
      <c r="D37" s="47"/>
      <c r="E37" s="42"/>
      <c r="F37" s="42"/>
      <c r="G37" s="42" t="s">
        <v>164</v>
      </c>
      <c r="H37" s="42" t="s">
        <v>165</v>
      </c>
      <c r="I37" s="42"/>
      <c r="J37" s="48"/>
      <c r="K37" s="48"/>
      <c r="L37" s="48">
        <v>0.8657</v>
      </c>
    </row>
    <row r="38" s="1" customFormat="1" ht="36" customHeight="1" spans="1:12">
      <c r="A38" s="41">
        <v>20</v>
      </c>
      <c r="B38" s="41" t="s">
        <v>138</v>
      </c>
      <c r="C38" s="41" t="s">
        <v>84</v>
      </c>
      <c r="D38" s="42" t="s">
        <v>20</v>
      </c>
      <c r="E38" s="42"/>
      <c r="F38" s="42"/>
      <c r="G38" s="42" t="s">
        <v>166</v>
      </c>
      <c r="H38" s="42" t="s">
        <v>167</v>
      </c>
      <c r="I38" s="42" t="s">
        <v>55</v>
      </c>
      <c r="J38" s="48"/>
      <c r="K38" s="48"/>
      <c r="L38" s="48">
        <v>44.5</v>
      </c>
    </row>
  </sheetData>
  <mergeCells count="48">
    <mergeCell ref="A3:A5"/>
    <mergeCell ref="A8:A9"/>
    <mergeCell ref="A10:A13"/>
    <mergeCell ref="A18:A19"/>
    <mergeCell ref="A20:A23"/>
    <mergeCell ref="A24:A25"/>
    <mergeCell ref="A26:A27"/>
    <mergeCell ref="A30:A32"/>
    <mergeCell ref="A36:A37"/>
    <mergeCell ref="B3:B5"/>
    <mergeCell ref="B8:B9"/>
    <mergeCell ref="B10:B13"/>
    <mergeCell ref="B18:B19"/>
    <mergeCell ref="B20:B23"/>
    <mergeCell ref="B24:B25"/>
    <mergeCell ref="B26:B27"/>
    <mergeCell ref="B30:B32"/>
    <mergeCell ref="B36:B37"/>
    <mergeCell ref="C3:C5"/>
    <mergeCell ref="C8:C9"/>
    <mergeCell ref="C10:C13"/>
    <mergeCell ref="C18:C19"/>
    <mergeCell ref="C20:C23"/>
    <mergeCell ref="C24:C25"/>
    <mergeCell ref="C26:C27"/>
    <mergeCell ref="C30:C32"/>
    <mergeCell ref="C36:C37"/>
    <mergeCell ref="D3:D5"/>
    <mergeCell ref="D8:D9"/>
    <mergeCell ref="D10:D13"/>
    <mergeCell ref="D18:D19"/>
    <mergeCell ref="D20:D23"/>
    <mergeCell ref="D24:D25"/>
    <mergeCell ref="D26:D27"/>
    <mergeCell ref="D36:D37"/>
    <mergeCell ref="H3:H5"/>
    <mergeCell ref="I3:I5"/>
    <mergeCell ref="I8:I9"/>
    <mergeCell ref="I10:I13"/>
    <mergeCell ref="I18:I19"/>
    <mergeCell ref="I20:I23"/>
    <mergeCell ref="I24:I25"/>
    <mergeCell ref="I26:I27"/>
    <mergeCell ref="I30:I32"/>
    <mergeCell ref="I36:I37"/>
    <mergeCell ref="A1:L2"/>
    <mergeCell ref="E4:G5"/>
    <mergeCell ref="J4:L5"/>
  </mergeCells>
  <pageMargins left="0.75" right="0.75" top="1" bottom="1" header="0.5" footer="0.5"/>
  <pageSetup paperSize="9" scale="73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1"/>
  <sheetViews>
    <sheetView workbookViewId="0">
      <selection activeCell="F8" sqref="F8"/>
    </sheetView>
  </sheetViews>
  <sheetFormatPr defaultColWidth="9" defaultRowHeight="12"/>
  <cols>
    <col min="1" max="1" width="5.775" style="1" customWidth="1"/>
    <col min="2" max="2" width="9.38333333333333" style="1" customWidth="1"/>
    <col min="3" max="3" width="10.775" style="1" customWidth="1"/>
    <col min="4" max="4" width="8.63333333333333" style="1" customWidth="1"/>
    <col min="5" max="7" width="17.1333333333333" style="1" customWidth="1"/>
    <col min="8" max="8" width="14.6666666666667" style="1" customWidth="1"/>
    <col min="9" max="9" width="14.8916666666667" style="2" customWidth="1"/>
    <col min="10" max="10" width="12.4416666666667" style="1" customWidth="1"/>
    <col min="11" max="13" width="15.25" style="1" customWidth="1"/>
    <col min="14" max="16384" width="9" style="1"/>
  </cols>
  <sheetData>
    <row r="1" s="1" customFormat="1" spans="1:13">
      <c r="A1" s="4" t="s">
        <v>87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33" spans="1:13">
      <c r="A3" s="5" t="s">
        <v>1</v>
      </c>
      <c r="B3" s="30" t="s">
        <v>88</v>
      </c>
      <c r="C3" s="5" t="s">
        <v>89</v>
      </c>
      <c r="D3" s="30" t="s">
        <v>4</v>
      </c>
      <c r="E3" s="5" t="s">
        <v>135</v>
      </c>
      <c r="F3" s="5" t="s">
        <v>136</v>
      </c>
      <c r="G3" s="5" t="s">
        <v>137</v>
      </c>
      <c r="H3" s="30" t="s">
        <v>90</v>
      </c>
      <c r="I3" s="5" t="s">
        <v>91</v>
      </c>
      <c r="J3" s="5" t="s">
        <v>92</v>
      </c>
      <c r="K3" s="5" t="s">
        <v>135</v>
      </c>
      <c r="L3" s="5" t="s">
        <v>136</v>
      </c>
      <c r="M3" s="5" t="s">
        <v>137</v>
      </c>
    </row>
    <row r="4" s="1" customFormat="1" spans="1:13">
      <c r="A4" s="5"/>
      <c r="B4" s="31"/>
      <c r="C4" s="5"/>
      <c r="D4" s="31"/>
      <c r="E4" s="32" t="s">
        <v>15</v>
      </c>
      <c r="F4" s="33"/>
      <c r="G4" s="34"/>
      <c r="H4" s="31"/>
      <c r="I4" s="5"/>
      <c r="J4" s="5"/>
      <c r="K4" s="5" t="s">
        <v>168</v>
      </c>
      <c r="L4" s="5"/>
      <c r="M4" s="5"/>
    </row>
    <row r="5" s="1" customFormat="1" spans="1:13">
      <c r="A5" s="5"/>
      <c r="B5" s="35"/>
      <c r="C5" s="5"/>
      <c r="D5" s="31"/>
      <c r="E5" s="32"/>
      <c r="F5" s="36"/>
      <c r="G5" s="34"/>
      <c r="H5" s="31"/>
      <c r="I5" s="30"/>
      <c r="J5" s="30"/>
      <c r="K5" s="30"/>
      <c r="L5" s="30"/>
      <c r="M5" s="30"/>
    </row>
    <row r="6" s="1" customFormat="1" ht="37" customHeight="1" spans="1:13">
      <c r="A6" s="12">
        <v>1</v>
      </c>
      <c r="B6" s="12" t="s">
        <v>93</v>
      </c>
      <c r="C6" s="37" t="s">
        <v>94</v>
      </c>
      <c r="D6" s="12" t="s">
        <v>20</v>
      </c>
      <c r="E6" s="11"/>
      <c r="F6" s="11"/>
      <c r="G6" s="11" t="s">
        <v>169</v>
      </c>
      <c r="H6" s="11" t="s">
        <v>170</v>
      </c>
      <c r="I6" s="11">
        <v>98060112</v>
      </c>
      <c r="J6" s="10" t="s">
        <v>171</v>
      </c>
      <c r="K6" s="11"/>
      <c r="L6" s="11"/>
      <c r="M6" s="10">
        <v>68.5</v>
      </c>
    </row>
    <row r="7" s="1" customFormat="1" ht="37" customHeight="1" spans="1:13">
      <c r="A7" s="13"/>
      <c r="B7" s="13"/>
      <c r="C7" s="38"/>
      <c r="D7" s="13"/>
      <c r="E7" s="11"/>
      <c r="F7" s="11"/>
      <c r="G7" s="11" t="s">
        <v>172</v>
      </c>
      <c r="H7" s="11" t="s">
        <v>173</v>
      </c>
      <c r="I7" s="11" t="s">
        <v>174</v>
      </c>
      <c r="J7" s="12" t="s">
        <v>175</v>
      </c>
      <c r="K7" s="11"/>
      <c r="L7" s="11"/>
      <c r="M7" s="10">
        <v>84.5</v>
      </c>
    </row>
    <row r="8" s="1" customFormat="1" ht="37" customHeight="1" spans="1:13">
      <c r="A8" s="13"/>
      <c r="B8" s="13"/>
      <c r="C8" s="38"/>
      <c r="D8" s="13"/>
      <c r="E8" s="11"/>
      <c r="F8" s="11"/>
      <c r="G8" s="11" t="s">
        <v>172</v>
      </c>
      <c r="H8" s="11" t="s">
        <v>173</v>
      </c>
      <c r="I8" s="11" t="s">
        <v>176</v>
      </c>
      <c r="J8" s="13"/>
      <c r="K8" s="11"/>
      <c r="L8" s="11"/>
      <c r="M8" s="10">
        <v>84.5</v>
      </c>
    </row>
    <row r="9" s="1" customFormat="1" ht="37" customHeight="1" spans="1:13">
      <c r="A9" s="14"/>
      <c r="B9" s="13"/>
      <c r="C9" s="39"/>
      <c r="D9" s="14"/>
      <c r="E9" s="11"/>
      <c r="F9" s="11"/>
      <c r="G9" s="11" t="s">
        <v>172</v>
      </c>
      <c r="H9" s="11" t="s">
        <v>173</v>
      </c>
      <c r="I9" s="11" t="s">
        <v>177</v>
      </c>
      <c r="J9" s="14"/>
      <c r="K9" s="11"/>
      <c r="L9" s="11"/>
      <c r="M9" s="10">
        <v>84.5</v>
      </c>
    </row>
    <row r="10" s="1" customFormat="1" ht="37" customHeight="1" spans="1:13">
      <c r="A10" s="12">
        <v>2</v>
      </c>
      <c r="B10" s="12" t="s">
        <v>93</v>
      </c>
      <c r="C10" s="12" t="s">
        <v>95</v>
      </c>
      <c r="D10" s="37" t="s">
        <v>20</v>
      </c>
      <c r="E10" s="11"/>
      <c r="F10" s="11"/>
      <c r="G10" s="11" t="s">
        <v>178</v>
      </c>
      <c r="H10" s="11" t="s">
        <v>179</v>
      </c>
      <c r="I10" s="11" t="s">
        <v>180</v>
      </c>
      <c r="J10" s="11" t="s">
        <v>181</v>
      </c>
      <c r="K10" s="11"/>
      <c r="L10" s="11"/>
      <c r="M10" s="11">
        <v>87.68</v>
      </c>
    </row>
    <row r="11" s="1" customFormat="1" ht="37" customHeight="1" spans="1:13">
      <c r="A11" s="13"/>
      <c r="B11" s="13"/>
      <c r="C11" s="13"/>
      <c r="D11" s="38"/>
      <c r="E11" s="11"/>
      <c r="F11" s="11"/>
      <c r="G11" s="11" t="s">
        <v>178</v>
      </c>
      <c r="H11" s="11" t="s">
        <v>179</v>
      </c>
      <c r="I11" s="11" t="s">
        <v>182</v>
      </c>
      <c r="J11" s="11"/>
      <c r="K11" s="11"/>
      <c r="L11" s="11"/>
      <c r="M11" s="11">
        <v>87.68</v>
      </c>
    </row>
    <row r="12" s="1" customFormat="1" ht="37" customHeight="1" spans="1:13">
      <c r="A12" s="13"/>
      <c r="B12" s="13"/>
      <c r="C12" s="13"/>
      <c r="D12" s="38"/>
      <c r="E12" s="11"/>
      <c r="F12" s="11"/>
      <c r="G12" s="11" t="s">
        <v>178</v>
      </c>
      <c r="H12" s="11" t="s">
        <v>179</v>
      </c>
      <c r="I12" s="11" t="s">
        <v>183</v>
      </c>
      <c r="J12" s="11"/>
      <c r="K12" s="11"/>
      <c r="L12" s="11"/>
      <c r="M12" s="11">
        <v>87.68</v>
      </c>
    </row>
    <row r="13" s="1" customFormat="1" ht="37" customHeight="1" spans="1:13">
      <c r="A13" s="13"/>
      <c r="B13" s="13"/>
      <c r="C13" s="13"/>
      <c r="D13" s="38"/>
      <c r="E13" s="11"/>
      <c r="F13" s="11"/>
      <c r="G13" s="11" t="s">
        <v>178</v>
      </c>
      <c r="H13" s="11" t="s">
        <v>179</v>
      </c>
      <c r="I13" s="11" t="s">
        <v>184</v>
      </c>
      <c r="J13" s="11"/>
      <c r="K13" s="11"/>
      <c r="L13" s="11"/>
      <c r="M13" s="11">
        <v>87.68</v>
      </c>
    </row>
    <row r="14" s="1" customFormat="1" ht="37" customHeight="1" spans="1:13">
      <c r="A14" s="13"/>
      <c r="B14" s="13"/>
      <c r="C14" s="13"/>
      <c r="D14" s="38"/>
      <c r="E14" s="11"/>
      <c r="F14" s="11"/>
      <c r="G14" s="11" t="s">
        <v>178</v>
      </c>
      <c r="H14" s="11" t="s">
        <v>179</v>
      </c>
      <c r="I14" s="11" t="s">
        <v>185</v>
      </c>
      <c r="J14" s="11"/>
      <c r="K14" s="11"/>
      <c r="L14" s="11"/>
      <c r="M14" s="11">
        <v>87.68</v>
      </c>
    </row>
    <row r="15" s="1" customFormat="1" ht="37" customHeight="1" spans="1:13">
      <c r="A15" s="13"/>
      <c r="B15" s="13"/>
      <c r="C15" s="13"/>
      <c r="D15" s="38"/>
      <c r="E15" s="11"/>
      <c r="F15" s="11"/>
      <c r="G15" s="11" t="s">
        <v>178</v>
      </c>
      <c r="H15" s="11" t="s">
        <v>179</v>
      </c>
      <c r="I15" s="11" t="s">
        <v>186</v>
      </c>
      <c r="J15" s="11"/>
      <c r="K15" s="11"/>
      <c r="L15" s="11"/>
      <c r="M15" s="11">
        <v>87.68</v>
      </c>
    </row>
    <row r="16" s="1" customFormat="1" ht="37" customHeight="1" spans="1:13">
      <c r="A16" s="13"/>
      <c r="B16" s="13"/>
      <c r="C16" s="13"/>
      <c r="D16" s="38"/>
      <c r="E16" s="11"/>
      <c r="F16" s="11"/>
      <c r="G16" s="11" t="s">
        <v>178</v>
      </c>
      <c r="H16" s="11" t="s">
        <v>179</v>
      </c>
      <c r="I16" s="11" t="s">
        <v>187</v>
      </c>
      <c r="J16" s="11"/>
      <c r="K16" s="11"/>
      <c r="L16" s="11"/>
      <c r="M16" s="11">
        <v>87.68</v>
      </c>
    </row>
    <row r="17" s="1" customFormat="1" ht="37" customHeight="1" spans="1:13">
      <c r="A17" s="13"/>
      <c r="B17" s="13"/>
      <c r="C17" s="13"/>
      <c r="D17" s="38"/>
      <c r="E17" s="11"/>
      <c r="F17" s="11"/>
      <c r="G17" s="11" t="s">
        <v>188</v>
      </c>
      <c r="H17" s="11" t="s">
        <v>189</v>
      </c>
      <c r="I17" s="11" t="s">
        <v>190</v>
      </c>
      <c r="J17" s="11"/>
      <c r="K17" s="11"/>
      <c r="L17" s="11"/>
      <c r="M17" s="11">
        <v>205</v>
      </c>
    </row>
    <row r="18" s="1" customFormat="1" ht="37" customHeight="1" spans="1:13">
      <c r="A18" s="13"/>
      <c r="B18" s="13"/>
      <c r="C18" s="13"/>
      <c r="D18" s="38"/>
      <c r="E18" s="11"/>
      <c r="F18" s="11"/>
      <c r="G18" s="11" t="s">
        <v>188</v>
      </c>
      <c r="H18" s="11" t="s">
        <v>189</v>
      </c>
      <c r="I18" s="11" t="s">
        <v>191</v>
      </c>
      <c r="J18" s="11"/>
      <c r="K18" s="11"/>
      <c r="L18" s="11"/>
      <c r="M18" s="11">
        <v>205</v>
      </c>
    </row>
    <row r="19" s="1" customFormat="1" ht="37" customHeight="1" spans="1:13">
      <c r="A19" s="13"/>
      <c r="B19" s="13"/>
      <c r="C19" s="13"/>
      <c r="D19" s="38"/>
      <c r="E19" s="11"/>
      <c r="F19" s="11"/>
      <c r="G19" s="11" t="s">
        <v>188</v>
      </c>
      <c r="H19" s="11" t="s">
        <v>189</v>
      </c>
      <c r="I19" s="11" t="s">
        <v>192</v>
      </c>
      <c r="J19" s="11"/>
      <c r="K19" s="11"/>
      <c r="L19" s="11"/>
      <c r="M19" s="11">
        <v>205</v>
      </c>
    </row>
    <row r="20" s="1" customFormat="1" ht="37" customHeight="1" spans="1:13">
      <c r="A20" s="13"/>
      <c r="B20" s="13"/>
      <c r="C20" s="13"/>
      <c r="D20" s="38"/>
      <c r="E20" s="11"/>
      <c r="F20" s="11"/>
      <c r="G20" s="11" t="s">
        <v>193</v>
      </c>
      <c r="H20" s="11" t="s">
        <v>194</v>
      </c>
      <c r="I20" s="11" t="s">
        <v>195</v>
      </c>
      <c r="J20" s="11"/>
      <c r="K20" s="11"/>
      <c r="L20" s="11"/>
      <c r="M20" s="11">
        <v>89.88</v>
      </c>
    </row>
    <row r="21" s="1" customFormat="1" ht="37" customHeight="1" spans="1:13">
      <c r="A21" s="13"/>
      <c r="B21" s="13"/>
      <c r="C21" s="13"/>
      <c r="D21" s="38"/>
      <c r="E21" s="11"/>
      <c r="F21" s="11"/>
      <c r="G21" s="11" t="s">
        <v>193</v>
      </c>
      <c r="H21" s="11" t="s">
        <v>194</v>
      </c>
      <c r="I21" s="11" t="s">
        <v>196</v>
      </c>
      <c r="J21" s="11"/>
      <c r="K21" s="11"/>
      <c r="L21" s="11"/>
      <c r="M21" s="11">
        <v>89.88</v>
      </c>
    </row>
    <row r="22" s="1" customFormat="1" ht="37" customHeight="1" spans="1:13">
      <c r="A22" s="13"/>
      <c r="B22" s="13"/>
      <c r="C22" s="13"/>
      <c r="D22" s="38"/>
      <c r="E22" s="11"/>
      <c r="F22" s="11"/>
      <c r="G22" s="11" t="s">
        <v>193</v>
      </c>
      <c r="H22" s="11" t="s">
        <v>194</v>
      </c>
      <c r="I22" s="11" t="s">
        <v>197</v>
      </c>
      <c r="J22" s="11"/>
      <c r="K22" s="11"/>
      <c r="L22" s="11"/>
      <c r="M22" s="11">
        <v>89.88</v>
      </c>
    </row>
    <row r="23" s="1" customFormat="1" ht="37" customHeight="1" spans="1:13">
      <c r="A23" s="13"/>
      <c r="B23" s="13"/>
      <c r="C23" s="13"/>
      <c r="D23" s="38"/>
      <c r="E23" s="11"/>
      <c r="F23" s="11"/>
      <c r="G23" s="11" t="s">
        <v>172</v>
      </c>
      <c r="H23" s="11" t="s">
        <v>198</v>
      </c>
      <c r="I23" s="11" t="s">
        <v>199</v>
      </c>
      <c r="J23" s="11"/>
      <c r="K23" s="11"/>
      <c r="L23" s="11"/>
      <c r="M23" s="11">
        <v>206</v>
      </c>
    </row>
    <row r="24" s="1" customFormat="1" ht="37" customHeight="1" spans="1:13">
      <c r="A24" s="13"/>
      <c r="B24" s="13"/>
      <c r="C24" s="13"/>
      <c r="D24" s="38"/>
      <c r="E24" s="11"/>
      <c r="F24" s="11"/>
      <c r="G24" s="11" t="s">
        <v>172</v>
      </c>
      <c r="H24" s="11" t="s">
        <v>198</v>
      </c>
      <c r="I24" s="11" t="s">
        <v>200</v>
      </c>
      <c r="J24" s="11"/>
      <c r="K24" s="11"/>
      <c r="L24" s="11"/>
      <c r="M24" s="11">
        <v>206</v>
      </c>
    </row>
    <row r="25" s="1" customFormat="1" ht="37" customHeight="1" spans="1:13">
      <c r="A25" s="14"/>
      <c r="B25" s="13"/>
      <c r="C25" s="14"/>
      <c r="D25" s="39"/>
      <c r="E25" s="11"/>
      <c r="F25" s="11"/>
      <c r="G25" s="11" t="s">
        <v>172</v>
      </c>
      <c r="H25" s="11" t="s">
        <v>198</v>
      </c>
      <c r="I25" s="11" t="s">
        <v>201</v>
      </c>
      <c r="J25" s="11"/>
      <c r="K25" s="11"/>
      <c r="L25" s="11"/>
      <c r="M25" s="11">
        <v>206</v>
      </c>
    </row>
    <row r="26" s="1" customFormat="1" ht="37" customHeight="1" spans="1:13">
      <c r="A26" s="12">
        <v>3</v>
      </c>
      <c r="B26" s="12" t="s">
        <v>96</v>
      </c>
      <c r="C26" s="12" t="s">
        <v>97</v>
      </c>
      <c r="D26" s="37" t="s">
        <v>20</v>
      </c>
      <c r="E26" s="11"/>
      <c r="F26" s="11"/>
      <c r="G26" s="11" t="s">
        <v>202</v>
      </c>
      <c r="H26" s="11" t="s">
        <v>203</v>
      </c>
      <c r="I26" s="11" t="s">
        <v>204</v>
      </c>
      <c r="J26" s="11" t="s">
        <v>205</v>
      </c>
      <c r="K26" s="11"/>
      <c r="L26" s="11"/>
      <c r="M26" s="11">
        <v>32939</v>
      </c>
    </row>
    <row r="27" s="1" customFormat="1" ht="37" customHeight="1" spans="1:13">
      <c r="A27" s="14"/>
      <c r="B27" s="13"/>
      <c r="C27" s="14"/>
      <c r="D27" s="39"/>
      <c r="E27" s="11"/>
      <c r="F27" s="11"/>
      <c r="G27" s="11" t="s">
        <v>202</v>
      </c>
      <c r="H27" s="11" t="s">
        <v>206</v>
      </c>
      <c r="I27" s="11" t="s">
        <v>207</v>
      </c>
      <c r="J27" s="11"/>
      <c r="K27" s="11"/>
      <c r="L27" s="11"/>
      <c r="M27" s="40">
        <v>65130</v>
      </c>
    </row>
    <row r="28" s="1" customFormat="1" ht="37" customHeight="1" spans="1:13">
      <c r="A28" s="12">
        <v>4</v>
      </c>
      <c r="B28" s="12" t="s">
        <v>98</v>
      </c>
      <c r="C28" s="12" t="s">
        <v>99</v>
      </c>
      <c r="D28" s="38" t="s">
        <v>20</v>
      </c>
      <c r="E28" s="11" t="s">
        <v>208</v>
      </c>
      <c r="F28" s="11"/>
      <c r="G28" s="11"/>
      <c r="H28" s="11" t="s">
        <v>209</v>
      </c>
      <c r="I28" s="11" t="s">
        <v>210</v>
      </c>
      <c r="J28" s="11" t="s">
        <v>175</v>
      </c>
      <c r="K28" s="11">
        <v>47.98</v>
      </c>
      <c r="L28" s="11"/>
      <c r="M28" s="40"/>
    </row>
    <row r="29" s="1" customFormat="1" ht="37" customHeight="1" spans="1:13">
      <c r="A29" s="13"/>
      <c r="B29" s="13"/>
      <c r="C29" s="13"/>
      <c r="D29" s="38"/>
      <c r="E29" s="11"/>
      <c r="F29" s="11"/>
      <c r="G29" s="11" t="s">
        <v>211</v>
      </c>
      <c r="H29" s="11" t="s">
        <v>212</v>
      </c>
      <c r="I29" s="11" t="s">
        <v>213</v>
      </c>
      <c r="J29" s="11" t="s">
        <v>214</v>
      </c>
      <c r="K29" s="11"/>
      <c r="L29" s="11"/>
      <c r="M29" s="40">
        <v>16.07</v>
      </c>
    </row>
    <row r="30" s="1" customFormat="1" ht="37" customHeight="1" spans="1:13">
      <c r="A30" s="13"/>
      <c r="B30" s="13"/>
      <c r="C30" s="13"/>
      <c r="D30" s="38"/>
      <c r="E30" s="11"/>
      <c r="F30" s="11"/>
      <c r="G30" s="11" t="s">
        <v>215</v>
      </c>
      <c r="H30" s="11" t="s">
        <v>216</v>
      </c>
      <c r="I30" s="11" t="s">
        <v>217</v>
      </c>
      <c r="J30" s="11" t="s">
        <v>175</v>
      </c>
      <c r="K30" s="11"/>
      <c r="L30" s="11"/>
      <c r="M30" s="40">
        <v>25.86</v>
      </c>
    </row>
    <row r="31" s="1" customFormat="1" ht="37" customHeight="1" spans="1:13">
      <c r="A31" s="12">
        <v>5</v>
      </c>
      <c r="B31" s="12" t="s">
        <v>100</v>
      </c>
      <c r="C31" s="12" t="s">
        <v>101</v>
      </c>
      <c r="D31" s="37" t="s">
        <v>20</v>
      </c>
      <c r="E31" s="11"/>
      <c r="F31" s="11"/>
      <c r="G31" s="11" t="s">
        <v>218</v>
      </c>
      <c r="H31" s="11" t="s">
        <v>219</v>
      </c>
      <c r="I31" s="11" t="s">
        <v>220</v>
      </c>
      <c r="J31" s="11" t="s">
        <v>175</v>
      </c>
      <c r="K31" s="11"/>
      <c r="L31" s="11"/>
      <c r="M31" s="40">
        <v>3350</v>
      </c>
    </row>
    <row r="32" s="1" customFormat="1" ht="37" customHeight="1" spans="1:13">
      <c r="A32" s="13"/>
      <c r="B32" s="13"/>
      <c r="C32" s="13"/>
      <c r="D32" s="38"/>
      <c r="E32" s="11"/>
      <c r="F32" s="11"/>
      <c r="G32" s="11" t="s">
        <v>218</v>
      </c>
      <c r="H32" s="11" t="s">
        <v>219</v>
      </c>
      <c r="I32" s="11" t="s">
        <v>221</v>
      </c>
      <c r="J32" s="11"/>
      <c r="K32" s="11"/>
      <c r="L32" s="11"/>
      <c r="M32" s="40">
        <v>3350</v>
      </c>
    </row>
    <row r="33" s="1" customFormat="1" ht="37" customHeight="1" spans="1:13">
      <c r="A33" s="13"/>
      <c r="B33" s="13"/>
      <c r="C33" s="13"/>
      <c r="D33" s="38"/>
      <c r="E33" s="11"/>
      <c r="F33" s="11"/>
      <c r="G33" s="11" t="s">
        <v>218</v>
      </c>
      <c r="H33" s="11" t="s">
        <v>219</v>
      </c>
      <c r="I33" s="11" t="s">
        <v>222</v>
      </c>
      <c r="J33" s="11"/>
      <c r="K33" s="11"/>
      <c r="L33" s="11"/>
      <c r="M33" s="40">
        <v>3350</v>
      </c>
    </row>
    <row r="34" s="1" customFormat="1" ht="37" customHeight="1" spans="1:13">
      <c r="A34" s="13"/>
      <c r="B34" s="13"/>
      <c r="C34" s="13"/>
      <c r="D34" s="38"/>
      <c r="E34" s="11"/>
      <c r="F34" s="11"/>
      <c r="G34" s="11" t="s">
        <v>218</v>
      </c>
      <c r="H34" s="11" t="s">
        <v>219</v>
      </c>
      <c r="I34" s="11" t="s">
        <v>223</v>
      </c>
      <c r="J34" s="11"/>
      <c r="K34" s="11"/>
      <c r="L34" s="11"/>
      <c r="M34" s="40">
        <v>3350</v>
      </c>
    </row>
    <row r="35" s="1" customFormat="1" ht="37" customHeight="1" spans="1:13">
      <c r="A35" s="13"/>
      <c r="B35" s="13"/>
      <c r="C35" s="13"/>
      <c r="D35" s="38"/>
      <c r="E35" s="11"/>
      <c r="F35" s="11"/>
      <c r="G35" s="11" t="s">
        <v>218</v>
      </c>
      <c r="H35" s="11" t="s">
        <v>219</v>
      </c>
      <c r="I35" s="11" t="s">
        <v>224</v>
      </c>
      <c r="J35" s="11"/>
      <c r="K35" s="11"/>
      <c r="L35" s="11"/>
      <c r="M35" s="40">
        <v>3350</v>
      </c>
    </row>
    <row r="36" s="1" customFormat="1" ht="37" customHeight="1" spans="1:13">
      <c r="A36" s="13"/>
      <c r="B36" s="13"/>
      <c r="C36" s="13"/>
      <c r="D36" s="38"/>
      <c r="E36" s="11"/>
      <c r="F36" s="11"/>
      <c r="G36" s="11" t="s">
        <v>218</v>
      </c>
      <c r="H36" s="11" t="s">
        <v>219</v>
      </c>
      <c r="I36" s="11" t="s">
        <v>225</v>
      </c>
      <c r="J36" s="11"/>
      <c r="K36" s="11"/>
      <c r="L36" s="11"/>
      <c r="M36" s="40">
        <v>3350</v>
      </c>
    </row>
    <row r="37" s="1" customFormat="1" ht="37" customHeight="1" spans="1:13">
      <c r="A37" s="13"/>
      <c r="B37" s="13"/>
      <c r="C37" s="13"/>
      <c r="D37" s="38"/>
      <c r="E37" s="11"/>
      <c r="F37" s="11"/>
      <c r="G37" s="11" t="s">
        <v>218</v>
      </c>
      <c r="H37" s="11" t="s">
        <v>219</v>
      </c>
      <c r="I37" s="11" t="s">
        <v>226</v>
      </c>
      <c r="J37" s="11"/>
      <c r="K37" s="11"/>
      <c r="L37" s="11"/>
      <c r="M37" s="40">
        <v>3350</v>
      </c>
    </row>
    <row r="38" s="1" customFormat="1" ht="37" customHeight="1" spans="1:13">
      <c r="A38" s="13"/>
      <c r="B38" s="13"/>
      <c r="C38" s="13"/>
      <c r="D38" s="38"/>
      <c r="E38" s="11"/>
      <c r="F38" s="11"/>
      <c r="G38" s="11" t="s">
        <v>227</v>
      </c>
      <c r="H38" s="11" t="s">
        <v>228</v>
      </c>
      <c r="I38" s="11" t="s">
        <v>229</v>
      </c>
      <c r="J38" s="11"/>
      <c r="K38" s="11"/>
      <c r="L38" s="11"/>
      <c r="M38" s="40">
        <v>3339</v>
      </c>
    </row>
    <row r="39" s="1" customFormat="1" ht="37" customHeight="1" spans="1:13">
      <c r="A39" s="13"/>
      <c r="B39" s="13"/>
      <c r="C39" s="13"/>
      <c r="D39" s="38"/>
      <c r="E39" s="11"/>
      <c r="F39" s="11"/>
      <c r="G39" s="11" t="s">
        <v>227</v>
      </c>
      <c r="H39" s="11" t="s">
        <v>228</v>
      </c>
      <c r="I39" s="11" t="s">
        <v>230</v>
      </c>
      <c r="J39" s="11"/>
      <c r="K39" s="11"/>
      <c r="L39" s="11"/>
      <c r="M39" s="40">
        <v>3339</v>
      </c>
    </row>
    <row r="40" s="1" customFormat="1" ht="37" customHeight="1" spans="1:13">
      <c r="A40" s="13"/>
      <c r="B40" s="13"/>
      <c r="C40" s="13"/>
      <c r="D40" s="38"/>
      <c r="E40" s="11"/>
      <c r="F40" s="11"/>
      <c r="G40" s="11" t="s">
        <v>227</v>
      </c>
      <c r="H40" s="11" t="s">
        <v>228</v>
      </c>
      <c r="I40" s="11" t="s">
        <v>231</v>
      </c>
      <c r="J40" s="11"/>
      <c r="K40" s="11"/>
      <c r="L40" s="11"/>
      <c r="M40" s="40">
        <v>3339</v>
      </c>
    </row>
    <row r="41" s="1" customFormat="1" ht="37" customHeight="1" spans="1:13">
      <c r="A41" s="13"/>
      <c r="B41" s="13"/>
      <c r="C41" s="13"/>
      <c r="D41" s="38"/>
      <c r="E41" s="11"/>
      <c r="F41" s="11"/>
      <c r="G41" s="11" t="s">
        <v>227</v>
      </c>
      <c r="H41" s="11" t="s">
        <v>228</v>
      </c>
      <c r="I41" s="11" t="s">
        <v>232</v>
      </c>
      <c r="J41" s="11"/>
      <c r="K41" s="11"/>
      <c r="L41" s="11"/>
      <c r="M41" s="40">
        <v>3339</v>
      </c>
    </row>
    <row r="42" s="1" customFormat="1" ht="37" customHeight="1" spans="1:13">
      <c r="A42" s="13"/>
      <c r="B42" s="13"/>
      <c r="C42" s="13"/>
      <c r="D42" s="38"/>
      <c r="E42" s="11"/>
      <c r="F42" s="11"/>
      <c r="G42" s="11" t="s">
        <v>227</v>
      </c>
      <c r="H42" s="11" t="s">
        <v>228</v>
      </c>
      <c r="I42" s="11" t="s">
        <v>233</v>
      </c>
      <c r="J42" s="11"/>
      <c r="K42" s="11"/>
      <c r="L42" s="11"/>
      <c r="M42" s="40">
        <v>3339</v>
      </c>
    </row>
    <row r="43" s="1" customFormat="1" ht="37" customHeight="1" spans="1:13">
      <c r="A43" s="13"/>
      <c r="B43" s="13"/>
      <c r="C43" s="13"/>
      <c r="D43" s="38"/>
      <c r="E43" s="11"/>
      <c r="F43" s="11"/>
      <c r="G43" s="11" t="s">
        <v>227</v>
      </c>
      <c r="H43" s="11" t="s">
        <v>228</v>
      </c>
      <c r="I43" s="11" t="s">
        <v>234</v>
      </c>
      <c r="J43" s="11"/>
      <c r="K43" s="11"/>
      <c r="L43" s="11"/>
      <c r="M43" s="40">
        <v>3339</v>
      </c>
    </row>
    <row r="44" s="1" customFormat="1" ht="37" customHeight="1" spans="1:13">
      <c r="A44" s="13"/>
      <c r="B44" s="13"/>
      <c r="C44" s="13"/>
      <c r="D44" s="38"/>
      <c r="E44" s="11"/>
      <c r="F44" s="11"/>
      <c r="G44" s="11" t="s">
        <v>227</v>
      </c>
      <c r="H44" s="11" t="s">
        <v>228</v>
      </c>
      <c r="I44" s="11" t="s">
        <v>235</v>
      </c>
      <c r="J44" s="11"/>
      <c r="K44" s="11"/>
      <c r="L44" s="11"/>
      <c r="M44" s="40">
        <v>3339</v>
      </c>
    </row>
    <row r="45" s="1" customFormat="1" ht="37" customHeight="1" spans="1:13">
      <c r="A45" s="14"/>
      <c r="B45" s="13"/>
      <c r="C45" s="14"/>
      <c r="D45" s="39"/>
      <c r="E45" s="11"/>
      <c r="F45" s="11"/>
      <c r="G45" s="11" t="s">
        <v>227</v>
      </c>
      <c r="H45" s="11" t="s">
        <v>228</v>
      </c>
      <c r="I45" s="11" t="s">
        <v>236</v>
      </c>
      <c r="J45" s="11"/>
      <c r="K45" s="11"/>
      <c r="L45" s="11"/>
      <c r="M45" s="40">
        <v>3339</v>
      </c>
    </row>
    <row r="46" s="1" customFormat="1" ht="37" customHeight="1" spans="1:13">
      <c r="A46" s="12">
        <v>6</v>
      </c>
      <c r="B46" s="12" t="s">
        <v>102</v>
      </c>
      <c r="C46" s="12" t="s">
        <v>103</v>
      </c>
      <c r="D46" s="37" t="s">
        <v>20</v>
      </c>
      <c r="E46" s="11"/>
      <c r="F46" s="11"/>
      <c r="G46" s="11" t="s">
        <v>237</v>
      </c>
      <c r="H46" s="11" t="s">
        <v>238</v>
      </c>
      <c r="I46" s="11" t="s">
        <v>239</v>
      </c>
      <c r="J46" s="11" t="s">
        <v>171</v>
      </c>
      <c r="K46" s="11"/>
      <c r="L46" s="11"/>
      <c r="M46" s="10">
        <v>6285</v>
      </c>
    </row>
    <row r="47" s="1" customFormat="1" ht="37" customHeight="1" spans="1:13">
      <c r="A47" s="13"/>
      <c r="B47" s="13"/>
      <c r="C47" s="13"/>
      <c r="D47" s="38"/>
      <c r="E47" s="11"/>
      <c r="F47" s="11"/>
      <c r="G47" s="11" t="s">
        <v>237</v>
      </c>
      <c r="H47" s="11" t="s">
        <v>238</v>
      </c>
      <c r="I47" s="11" t="s">
        <v>240</v>
      </c>
      <c r="J47" s="11"/>
      <c r="K47" s="11"/>
      <c r="L47" s="11"/>
      <c r="M47" s="10">
        <v>6285</v>
      </c>
    </row>
    <row r="48" s="1" customFormat="1" ht="37" customHeight="1" spans="1:13">
      <c r="A48" s="13"/>
      <c r="B48" s="13"/>
      <c r="C48" s="13"/>
      <c r="D48" s="39"/>
      <c r="E48" s="11"/>
      <c r="F48" s="11"/>
      <c r="G48" s="11" t="s">
        <v>237</v>
      </c>
      <c r="H48" s="11" t="s">
        <v>238</v>
      </c>
      <c r="I48" s="11" t="s">
        <v>241</v>
      </c>
      <c r="J48" s="11"/>
      <c r="K48" s="11"/>
      <c r="L48" s="11"/>
      <c r="M48" s="10">
        <v>6285</v>
      </c>
    </row>
    <row r="49" s="1" customFormat="1" ht="37" customHeight="1" spans="1:13">
      <c r="A49" s="12">
        <v>7</v>
      </c>
      <c r="B49" s="12" t="s">
        <v>120</v>
      </c>
      <c r="C49" s="12" t="s">
        <v>242</v>
      </c>
      <c r="D49" s="37" t="s">
        <v>20</v>
      </c>
      <c r="E49" s="11" t="s">
        <v>243</v>
      </c>
      <c r="F49" s="11"/>
      <c r="G49" s="11" t="s">
        <v>243</v>
      </c>
      <c r="H49" s="11" t="s">
        <v>244</v>
      </c>
      <c r="I49" s="11" t="s">
        <v>245</v>
      </c>
      <c r="J49" s="11" t="s">
        <v>23</v>
      </c>
      <c r="K49" s="11">
        <v>2.5</v>
      </c>
      <c r="L49" s="11"/>
      <c r="M49" s="10">
        <v>2.5</v>
      </c>
    </row>
    <row r="50" s="1" customFormat="1" ht="37" customHeight="1" spans="1:13">
      <c r="A50" s="13"/>
      <c r="B50" s="13"/>
      <c r="C50" s="13"/>
      <c r="D50" s="38"/>
      <c r="E50" s="11" t="s">
        <v>104</v>
      </c>
      <c r="F50" s="11"/>
      <c r="G50" s="11"/>
      <c r="H50" s="11" t="s">
        <v>105</v>
      </c>
      <c r="I50" s="11" t="s">
        <v>106</v>
      </c>
      <c r="J50" s="11"/>
      <c r="K50" s="11">
        <v>0.83</v>
      </c>
      <c r="L50" s="11"/>
      <c r="M50" s="40"/>
    </row>
    <row r="51" s="1" customFormat="1" ht="37" customHeight="1" spans="1:13">
      <c r="A51" s="13"/>
      <c r="B51" s="13"/>
      <c r="C51" s="13"/>
      <c r="D51" s="38"/>
      <c r="E51" s="11"/>
      <c r="F51" s="11"/>
      <c r="G51" s="11" t="s">
        <v>246</v>
      </c>
      <c r="H51" s="11" t="s">
        <v>247</v>
      </c>
      <c r="I51" s="11" t="s">
        <v>248</v>
      </c>
      <c r="J51" s="11"/>
      <c r="K51" s="11"/>
      <c r="L51" s="11"/>
      <c r="M51" s="10">
        <v>1.73</v>
      </c>
    </row>
    <row r="52" s="1" customFormat="1" ht="37" customHeight="1" spans="1:13">
      <c r="A52" s="13"/>
      <c r="B52" s="13"/>
      <c r="C52" s="13"/>
      <c r="D52" s="38"/>
      <c r="E52" s="11"/>
      <c r="F52" s="11"/>
      <c r="G52" s="11" t="s">
        <v>249</v>
      </c>
      <c r="H52" s="11" t="s">
        <v>250</v>
      </c>
      <c r="I52" s="11" t="s">
        <v>251</v>
      </c>
      <c r="J52" s="11"/>
      <c r="K52" s="11"/>
      <c r="L52" s="11"/>
      <c r="M52" s="10">
        <v>0.36</v>
      </c>
    </row>
    <row r="53" s="1" customFormat="1" ht="37" customHeight="1" spans="1:13">
      <c r="A53" s="13"/>
      <c r="B53" s="13"/>
      <c r="C53" s="13"/>
      <c r="D53" s="39"/>
      <c r="E53" s="11"/>
      <c r="F53" s="11" t="s">
        <v>116</v>
      </c>
      <c r="G53" s="11"/>
      <c r="H53" s="11" t="s">
        <v>117</v>
      </c>
      <c r="I53" s="11" t="s">
        <v>111</v>
      </c>
      <c r="J53" s="11"/>
      <c r="K53" s="11"/>
      <c r="L53" s="11">
        <v>1.2</v>
      </c>
      <c r="M53" s="40"/>
    </row>
    <row r="54" s="1" customFormat="1" ht="37" customHeight="1" spans="1:13">
      <c r="A54" s="12">
        <v>8</v>
      </c>
      <c r="B54" s="12" t="s">
        <v>120</v>
      </c>
      <c r="C54" s="12" t="s">
        <v>121</v>
      </c>
      <c r="D54" s="37" t="s">
        <v>20</v>
      </c>
      <c r="E54" s="11"/>
      <c r="F54" s="11"/>
      <c r="G54" s="11" t="s">
        <v>252</v>
      </c>
      <c r="H54" s="11" t="s">
        <v>253</v>
      </c>
      <c r="I54" s="11" t="s">
        <v>254</v>
      </c>
      <c r="J54" s="11"/>
      <c r="K54" s="11"/>
      <c r="L54" s="11"/>
      <c r="M54" s="10">
        <v>0.43</v>
      </c>
    </row>
    <row r="55" s="1" customFormat="1" ht="37" customHeight="1" spans="1:13">
      <c r="A55" s="13"/>
      <c r="B55" s="13"/>
      <c r="C55" s="13"/>
      <c r="D55" s="38"/>
      <c r="E55" s="11" t="s">
        <v>255</v>
      </c>
      <c r="F55" s="11"/>
      <c r="G55" s="11"/>
      <c r="H55" s="11" t="s">
        <v>256</v>
      </c>
      <c r="I55" s="11" t="s">
        <v>257</v>
      </c>
      <c r="J55" s="11"/>
      <c r="K55" s="11">
        <v>0.42</v>
      </c>
      <c r="L55" s="11"/>
      <c r="M55" s="40"/>
    </row>
    <row r="56" s="1" customFormat="1" ht="37" customHeight="1" spans="1:13">
      <c r="A56" s="12">
        <v>9</v>
      </c>
      <c r="B56" s="12" t="s">
        <v>132</v>
      </c>
      <c r="C56" s="12" t="s">
        <v>132</v>
      </c>
      <c r="D56" s="37" t="s">
        <v>20</v>
      </c>
      <c r="E56" s="11" t="s">
        <v>258</v>
      </c>
      <c r="F56" s="11"/>
      <c r="G56" s="11" t="s">
        <v>258</v>
      </c>
      <c r="H56" s="11" t="s">
        <v>259</v>
      </c>
      <c r="I56" s="11" t="s">
        <v>260</v>
      </c>
      <c r="J56" s="11" t="s">
        <v>171</v>
      </c>
      <c r="K56" s="11">
        <v>54.3</v>
      </c>
      <c r="L56" s="11"/>
      <c r="M56" s="10">
        <v>54.3</v>
      </c>
    </row>
    <row r="57" s="1" customFormat="1" ht="37" customHeight="1" spans="1:13">
      <c r="A57" s="13"/>
      <c r="B57" s="13"/>
      <c r="C57" s="13"/>
      <c r="D57" s="38"/>
      <c r="E57" s="11"/>
      <c r="F57" s="11"/>
      <c r="G57" s="11" t="s">
        <v>258</v>
      </c>
      <c r="H57" s="11" t="s">
        <v>259</v>
      </c>
      <c r="I57" s="11" t="s">
        <v>261</v>
      </c>
      <c r="J57" s="11"/>
      <c r="K57" s="11"/>
      <c r="L57" s="11"/>
      <c r="M57" s="10">
        <v>54.3</v>
      </c>
    </row>
    <row r="58" s="1" customFormat="1" ht="37" customHeight="1" spans="1:13">
      <c r="A58" s="13"/>
      <c r="B58" s="13"/>
      <c r="C58" s="13"/>
      <c r="D58" s="38"/>
      <c r="E58" s="11"/>
      <c r="F58" s="11"/>
      <c r="G58" s="11" t="s">
        <v>258</v>
      </c>
      <c r="H58" s="11" t="s">
        <v>259</v>
      </c>
      <c r="I58" s="11" t="s">
        <v>262</v>
      </c>
      <c r="J58" s="11"/>
      <c r="K58" s="11"/>
      <c r="L58" s="11"/>
      <c r="M58" s="10">
        <v>54.3</v>
      </c>
    </row>
    <row r="59" s="1" customFormat="1" ht="37" customHeight="1" spans="1:13">
      <c r="A59" s="13"/>
      <c r="B59" s="13"/>
      <c r="C59" s="13"/>
      <c r="D59" s="38"/>
      <c r="E59" s="11" t="s">
        <v>258</v>
      </c>
      <c r="F59" s="11"/>
      <c r="G59" s="11"/>
      <c r="H59" s="11" t="s">
        <v>259</v>
      </c>
      <c r="I59" s="11" t="s">
        <v>263</v>
      </c>
      <c r="J59" s="11"/>
      <c r="K59" s="11">
        <v>108.6</v>
      </c>
      <c r="L59" s="11"/>
      <c r="M59" s="40"/>
    </row>
    <row r="60" s="1" customFormat="1" ht="37" customHeight="1" spans="1:13">
      <c r="A60" s="13"/>
      <c r="B60" s="13"/>
      <c r="C60" s="13"/>
      <c r="D60" s="38"/>
      <c r="E60" s="11" t="s">
        <v>258</v>
      </c>
      <c r="F60" s="11"/>
      <c r="G60" s="11" t="s">
        <v>258</v>
      </c>
      <c r="H60" s="11" t="s">
        <v>259</v>
      </c>
      <c r="I60" s="11" t="s">
        <v>264</v>
      </c>
      <c r="J60" s="11"/>
      <c r="K60" s="11">
        <v>54.3</v>
      </c>
      <c r="L60" s="11"/>
      <c r="M60" s="10">
        <v>54.3</v>
      </c>
    </row>
    <row r="61" s="1" customFormat="1" ht="37" customHeight="1" spans="1:13">
      <c r="A61" s="13"/>
      <c r="B61" s="13"/>
      <c r="C61" s="13"/>
      <c r="D61" s="38"/>
      <c r="E61" s="11" t="s">
        <v>258</v>
      </c>
      <c r="F61" s="11"/>
      <c r="G61" s="11" t="s">
        <v>258</v>
      </c>
      <c r="H61" s="11" t="s">
        <v>259</v>
      </c>
      <c r="I61" s="11" t="s">
        <v>265</v>
      </c>
      <c r="J61" s="11"/>
      <c r="K61" s="11">
        <v>196.5</v>
      </c>
      <c r="L61" s="11"/>
      <c r="M61" s="11">
        <v>196.5</v>
      </c>
    </row>
    <row r="62" s="1" customFormat="1" ht="37" customHeight="1" spans="1:13">
      <c r="A62" s="13"/>
      <c r="B62" s="13"/>
      <c r="C62" s="13"/>
      <c r="D62" s="38"/>
      <c r="E62" s="10"/>
      <c r="F62" s="10"/>
      <c r="G62" s="11" t="s">
        <v>266</v>
      </c>
      <c r="H62" s="11" t="s">
        <v>267</v>
      </c>
      <c r="I62" s="11" t="s">
        <v>268</v>
      </c>
      <c r="J62" s="11"/>
      <c r="K62" s="11"/>
      <c r="L62" s="11"/>
      <c r="M62" s="40">
        <v>240</v>
      </c>
    </row>
    <row r="63" s="1" customFormat="1" ht="37" customHeight="1" spans="1:13">
      <c r="A63" s="13"/>
      <c r="B63" s="13"/>
      <c r="C63" s="13"/>
      <c r="D63" s="38"/>
      <c r="E63" s="10"/>
      <c r="F63" s="10"/>
      <c r="G63" s="11" t="s">
        <v>269</v>
      </c>
      <c r="H63" s="11" t="s">
        <v>270</v>
      </c>
      <c r="I63" s="11" t="s">
        <v>271</v>
      </c>
      <c r="J63" s="11"/>
      <c r="K63" s="11"/>
      <c r="L63" s="11"/>
      <c r="M63" s="40">
        <v>271.6</v>
      </c>
    </row>
    <row r="64" s="1" customFormat="1" ht="37" customHeight="1" spans="1:13">
      <c r="A64" s="13"/>
      <c r="B64" s="13"/>
      <c r="C64" s="13"/>
      <c r="D64" s="38"/>
      <c r="E64" s="10"/>
      <c r="F64" s="10"/>
      <c r="G64" s="11" t="s">
        <v>269</v>
      </c>
      <c r="H64" s="11" t="s">
        <v>270</v>
      </c>
      <c r="I64" s="11" t="s">
        <v>272</v>
      </c>
      <c r="J64" s="11"/>
      <c r="K64" s="11"/>
      <c r="L64" s="11"/>
      <c r="M64" s="40">
        <v>271.6</v>
      </c>
    </row>
    <row r="65" s="1" customFormat="1" ht="37" customHeight="1" spans="1:13">
      <c r="A65" s="13"/>
      <c r="B65" s="13"/>
      <c r="C65" s="13"/>
      <c r="D65" s="38"/>
      <c r="E65" s="10"/>
      <c r="F65" s="10"/>
      <c r="G65" s="11" t="s">
        <v>269</v>
      </c>
      <c r="H65" s="11" t="s">
        <v>270</v>
      </c>
      <c r="I65" s="11" t="s">
        <v>273</v>
      </c>
      <c r="J65" s="11"/>
      <c r="K65" s="11"/>
      <c r="L65" s="11"/>
      <c r="M65" s="40">
        <v>271.6</v>
      </c>
    </row>
    <row r="66" s="1" customFormat="1" ht="37" customHeight="1" spans="1:13">
      <c r="A66" s="13"/>
      <c r="B66" s="13"/>
      <c r="C66" s="13"/>
      <c r="D66" s="38"/>
      <c r="E66" s="10"/>
      <c r="F66" s="10"/>
      <c r="G66" s="11" t="s">
        <v>274</v>
      </c>
      <c r="H66" s="11" t="s">
        <v>275</v>
      </c>
      <c r="I66" s="11" t="s">
        <v>276</v>
      </c>
      <c r="J66" s="11"/>
      <c r="K66" s="11"/>
      <c r="L66" s="11"/>
      <c r="M66" s="40">
        <v>224.08</v>
      </c>
    </row>
    <row r="67" s="1" customFormat="1" ht="37" customHeight="1" spans="1:13">
      <c r="A67" s="13"/>
      <c r="B67" s="13"/>
      <c r="C67" s="13"/>
      <c r="D67" s="38"/>
      <c r="E67" s="10"/>
      <c r="F67" s="10"/>
      <c r="G67" s="11" t="s">
        <v>277</v>
      </c>
      <c r="H67" s="11" t="s">
        <v>278</v>
      </c>
      <c r="I67" s="11" t="s">
        <v>279</v>
      </c>
      <c r="J67" s="11"/>
      <c r="K67" s="11"/>
      <c r="L67" s="11"/>
      <c r="M67" s="40">
        <v>153</v>
      </c>
    </row>
    <row r="68" s="1" customFormat="1" ht="37" customHeight="1" spans="1:13">
      <c r="A68" s="14"/>
      <c r="B68" s="14"/>
      <c r="C68" s="14"/>
      <c r="D68" s="39"/>
      <c r="E68" s="10"/>
      <c r="F68" s="10"/>
      <c r="G68" s="11" t="s">
        <v>277</v>
      </c>
      <c r="H68" s="11" t="s">
        <v>278</v>
      </c>
      <c r="I68" s="11" t="s">
        <v>280</v>
      </c>
      <c r="J68" s="11"/>
      <c r="K68" s="11"/>
      <c r="L68" s="11"/>
      <c r="M68" s="40">
        <v>153</v>
      </c>
    </row>
    <row r="69" s="1" customFormat="1" ht="37" customHeight="1" spans="1:13">
      <c r="A69" s="10">
        <v>10</v>
      </c>
      <c r="B69" s="10" t="s">
        <v>133</v>
      </c>
      <c r="C69" s="10" t="s">
        <v>134</v>
      </c>
      <c r="D69" s="11" t="s">
        <v>20</v>
      </c>
      <c r="E69" s="10"/>
      <c r="F69" s="10"/>
      <c r="G69" s="11" t="s">
        <v>281</v>
      </c>
      <c r="H69" s="11" t="s">
        <v>282</v>
      </c>
      <c r="I69" s="11" t="s">
        <v>283</v>
      </c>
      <c r="J69" s="11" t="s">
        <v>175</v>
      </c>
      <c r="K69" s="11"/>
      <c r="L69" s="11"/>
      <c r="M69" s="40">
        <v>1574</v>
      </c>
    </row>
    <row r="70" s="1" customFormat="1" ht="37" customHeight="1" spans="1:13">
      <c r="A70" s="10"/>
      <c r="B70" s="10"/>
      <c r="C70" s="10"/>
      <c r="D70" s="11"/>
      <c r="E70" s="40"/>
      <c r="F70" s="40"/>
      <c r="G70" s="11" t="s">
        <v>281</v>
      </c>
      <c r="H70" s="11" t="s">
        <v>282</v>
      </c>
      <c r="I70" s="11" t="s">
        <v>284</v>
      </c>
      <c r="J70" s="40" t="s">
        <v>285</v>
      </c>
      <c r="K70" s="40"/>
      <c r="L70" s="40"/>
      <c r="M70" s="40">
        <v>363</v>
      </c>
    </row>
    <row r="71" s="1" customFormat="1" ht="37" customHeight="1" spans="1:13">
      <c r="A71" s="10"/>
      <c r="B71" s="10"/>
      <c r="C71" s="10"/>
      <c r="D71" s="11"/>
      <c r="E71" s="40"/>
      <c r="F71" s="40"/>
      <c r="G71" s="11" t="s">
        <v>281</v>
      </c>
      <c r="H71" s="11" t="s">
        <v>282</v>
      </c>
      <c r="I71" s="11" t="s">
        <v>286</v>
      </c>
      <c r="J71" s="40" t="s">
        <v>285</v>
      </c>
      <c r="K71" s="40"/>
      <c r="L71" s="40"/>
      <c r="M71" s="40">
        <v>35</v>
      </c>
    </row>
  </sheetData>
  <mergeCells count="58">
    <mergeCell ref="A3:A5"/>
    <mergeCell ref="A6:A9"/>
    <mergeCell ref="A10:A25"/>
    <mergeCell ref="A26:A27"/>
    <mergeCell ref="A28:A30"/>
    <mergeCell ref="A31:A45"/>
    <mergeCell ref="A46:A48"/>
    <mergeCell ref="A49:A53"/>
    <mergeCell ref="A54:A55"/>
    <mergeCell ref="A56:A68"/>
    <mergeCell ref="A69:A71"/>
    <mergeCell ref="B3:B5"/>
    <mergeCell ref="B6:B9"/>
    <mergeCell ref="B10:B25"/>
    <mergeCell ref="B26:B27"/>
    <mergeCell ref="B28:B30"/>
    <mergeCell ref="B31:B45"/>
    <mergeCell ref="B46:B48"/>
    <mergeCell ref="B49:B53"/>
    <mergeCell ref="B54:B55"/>
    <mergeCell ref="B56:B68"/>
    <mergeCell ref="B69:B71"/>
    <mergeCell ref="C3:C5"/>
    <mergeCell ref="C6:C9"/>
    <mergeCell ref="C10:C25"/>
    <mergeCell ref="C26:C27"/>
    <mergeCell ref="C28:C30"/>
    <mergeCell ref="C31:C45"/>
    <mergeCell ref="C46:C48"/>
    <mergeCell ref="C49:C53"/>
    <mergeCell ref="C54:C55"/>
    <mergeCell ref="C56:C68"/>
    <mergeCell ref="C69:C71"/>
    <mergeCell ref="D3:D5"/>
    <mergeCell ref="D6:D9"/>
    <mergeCell ref="D10:D25"/>
    <mergeCell ref="D26:D27"/>
    <mergeCell ref="D28:D30"/>
    <mergeCell ref="D31:D45"/>
    <mergeCell ref="D46:D48"/>
    <mergeCell ref="D49:D53"/>
    <mergeCell ref="D54:D55"/>
    <mergeCell ref="D56:D68"/>
    <mergeCell ref="D69:D71"/>
    <mergeCell ref="H3:H5"/>
    <mergeCell ref="I3:I5"/>
    <mergeCell ref="J3:J5"/>
    <mergeCell ref="J7:J9"/>
    <mergeCell ref="J10:J25"/>
    <mergeCell ref="J26:J27"/>
    <mergeCell ref="J31:J45"/>
    <mergeCell ref="J46:J48"/>
    <mergeCell ref="J49:J53"/>
    <mergeCell ref="J54:J55"/>
    <mergeCell ref="J56:J68"/>
    <mergeCell ref="A1:M2"/>
    <mergeCell ref="E4:G5"/>
    <mergeCell ref="K4:M5"/>
  </mergeCells>
  <pageMargins left="0.75" right="0.75" top="1" bottom="1" header="0.5" footer="0.5"/>
  <pageSetup paperSize="9" scale="7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3"/>
  <sheetViews>
    <sheetView zoomScale="80" zoomScaleNormal="80" topLeftCell="A29" workbookViewId="0">
      <selection activeCell="M39" sqref="M39"/>
    </sheetView>
  </sheetViews>
  <sheetFormatPr defaultColWidth="9" defaultRowHeight="12"/>
  <cols>
    <col min="1" max="1" width="5.775" style="1" customWidth="1"/>
    <col min="2" max="2" width="12.1083333333333" style="1" customWidth="1"/>
    <col min="3" max="10" width="11.1333333333333" style="1" customWidth="1"/>
    <col min="11" max="11" width="16.3833333333333" style="2" customWidth="1"/>
    <col min="12" max="12" width="8.25" style="1" customWidth="1"/>
    <col min="13" max="13" width="8" style="3" customWidth="1"/>
    <col min="14" max="20" width="9" style="3"/>
    <col min="21" max="16384" width="9" style="1"/>
  </cols>
  <sheetData>
    <row r="1" s="1" customFormat="1" ht="23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5"/>
      <c r="N1" s="15"/>
      <c r="O1" s="15"/>
      <c r="P1" s="15"/>
      <c r="Q1" s="15"/>
      <c r="R1" s="15"/>
      <c r="S1" s="15"/>
      <c r="T1" s="15"/>
    </row>
    <row r="2" s="1" customFormat="1" ht="23" customHeight="1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5"/>
      <c r="N2" s="15"/>
      <c r="O2" s="15"/>
      <c r="P2" s="15"/>
      <c r="Q2" s="15"/>
      <c r="R2" s="15"/>
      <c r="S2" s="15"/>
      <c r="T2" s="15"/>
    </row>
    <row r="3" s="1" customFormat="1" ht="100" customHeight="1" spans="1:20">
      <c r="A3" s="5" t="s">
        <v>1</v>
      </c>
      <c r="B3" s="5" t="s">
        <v>3</v>
      </c>
      <c r="C3" s="5" t="s">
        <v>287</v>
      </c>
      <c r="D3" s="5" t="s">
        <v>288</v>
      </c>
      <c r="E3" s="5" t="s">
        <v>289</v>
      </c>
      <c r="F3" s="5" t="s">
        <v>290</v>
      </c>
      <c r="G3" s="5" t="s">
        <v>291</v>
      </c>
      <c r="H3" s="5" t="s">
        <v>292</v>
      </c>
      <c r="I3" s="5" t="s">
        <v>293</v>
      </c>
      <c r="J3" s="5" t="s">
        <v>294</v>
      </c>
      <c r="K3" s="5" t="s">
        <v>13</v>
      </c>
      <c r="L3" s="5" t="s">
        <v>14</v>
      </c>
      <c r="M3" s="5" t="s">
        <v>287</v>
      </c>
      <c r="N3" s="5" t="s">
        <v>288</v>
      </c>
      <c r="O3" s="5" t="s">
        <v>289</v>
      </c>
      <c r="P3" s="5" t="s">
        <v>290</v>
      </c>
      <c r="Q3" s="5" t="s">
        <v>291</v>
      </c>
      <c r="R3" s="5" t="s">
        <v>292</v>
      </c>
      <c r="S3" s="5" t="s">
        <v>293</v>
      </c>
      <c r="T3" s="5" t="s">
        <v>294</v>
      </c>
    </row>
    <row r="4" s="1" customFormat="1" ht="24" customHeight="1" spans="1:20">
      <c r="A4" s="5"/>
      <c r="B4" s="5"/>
      <c r="C4" s="6" t="s">
        <v>15</v>
      </c>
      <c r="D4" s="7"/>
      <c r="E4" s="7"/>
      <c r="F4" s="7"/>
      <c r="G4" s="7"/>
      <c r="H4" s="7"/>
      <c r="I4" s="7"/>
      <c r="J4" s="16"/>
      <c r="K4" s="5"/>
      <c r="L4" s="5"/>
      <c r="M4" s="17" t="s">
        <v>16</v>
      </c>
      <c r="N4" s="18"/>
      <c r="O4" s="18"/>
      <c r="P4" s="18"/>
      <c r="Q4" s="18"/>
      <c r="R4" s="18"/>
      <c r="S4" s="18"/>
      <c r="T4" s="27"/>
    </row>
    <row r="5" s="1" customFormat="1" ht="15" customHeight="1" spans="1:20">
      <c r="A5" s="5"/>
      <c r="B5" s="5"/>
      <c r="C5" s="8"/>
      <c r="D5" s="9"/>
      <c r="E5" s="9"/>
      <c r="F5" s="9"/>
      <c r="G5" s="9"/>
      <c r="H5" s="9"/>
      <c r="I5" s="9"/>
      <c r="J5" s="19"/>
      <c r="K5" s="5"/>
      <c r="L5" s="5"/>
      <c r="M5" s="20"/>
      <c r="N5" s="21"/>
      <c r="O5" s="21"/>
      <c r="P5" s="21"/>
      <c r="Q5" s="21"/>
      <c r="R5" s="21"/>
      <c r="S5" s="21"/>
      <c r="T5" s="28"/>
    </row>
    <row r="6" s="1" customFormat="1" ht="41" customHeight="1" spans="1:20">
      <c r="A6" s="10">
        <v>1</v>
      </c>
      <c r="B6" s="11" t="s">
        <v>18</v>
      </c>
      <c r="C6" s="11" t="s">
        <v>139</v>
      </c>
      <c r="D6" s="11" t="s">
        <v>139</v>
      </c>
      <c r="E6" s="11" t="s">
        <v>139</v>
      </c>
      <c r="F6" s="11"/>
      <c r="G6" s="11"/>
      <c r="H6" s="11"/>
      <c r="I6" s="11"/>
      <c r="J6" s="11"/>
      <c r="K6" s="11" t="s">
        <v>295</v>
      </c>
      <c r="L6" s="11" t="s">
        <v>55</v>
      </c>
      <c r="M6" s="22">
        <v>6</v>
      </c>
      <c r="N6" s="23">
        <v>6</v>
      </c>
      <c r="O6" s="22">
        <v>6.5</v>
      </c>
      <c r="P6" s="24"/>
      <c r="Q6" s="24"/>
      <c r="R6" s="24"/>
      <c r="S6" s="24"/>
      <c r="T6" s="24"/>
    </row>
    <row r="7" s="1" customFormat="1" ht="48" customHeight="1" spans="1:20">
      <c r="A7" s="10"/>
      <c r="B7" s="11"/>
      <c r="C7" s="11"/>
      <c r="D7" s="11"/>
      <c r="E7" s="11"/>
      <c r="F7" s="11" t="s">
        <v>296</v>
      </c>
      <c r="G7" s="11"/>
      <c r="H7" s="11"/>
      <c r="I7" s="11"/>
      <c r="J7" s="11"/>
      <c r="K7" s="11" t="s">
        <v>297</v>
      </c>
      <c r="L7" s="11"/>
      <c r="M7" s="25"/>
      <c r="N7" s="24"/>
      <c r="O7" s="24"/>
      <c r="P7" s="22">
        <v>5.8333</v>
      </c>
      <c r="Q7" s="24"/>
      <c r="R7" s="24"/>
      <c r="S7" s="24"/>
      <c r="T7" s="24"/>
    </row>
    <row r="8" s="1" customFormat="1" ht="41" customHeight="1" spans="1:20">
      <c r="A8" s="10"/>
      <c r="B8" s="11"/>
      <c r="C8" s="11"/>
      <c r="D8" s="11"/>
      <c r="E8" s="11"/>
      <c r="F8" s="11"/>
      <c r="G8" s="11" t="s">
        <v>139</v>
      </c>
      <c r="H8" s="11" t="s">
        <v>139</v>
      </c>
      <c r="I8" s="11"/>
      <c r="J8" s="11"/>
      <c r="K8" s="11" t="s">
        <v>298</v>
      </c>
      <c r="L8" s="11"/>
      <c r="M8" s="25"/>
      <c r="N8" s="24"/>
      <c r="O8" s="24"/>
      <c r="P8" s="24"/>
      <c r="Q8" s="25">
        <v>6.57</v>
      </c>
      <c r="R8" s="25">
        <v>6.57</v>
      </c>
      <c r="S8" s="24"/>
      <c r="T8" s="24"/>
    </row>
    <row r="9" s="1" customFormat="1" ht="41" customHeight="1" spans="1:20">
      <c r="A9" s="10">
        <v>2</v>
      </c>
      <c r="B9" s="10" t="s">
        <v>19</v>
      </c>
      <c r="C9" s="11"/>
      <c r="D9" s="11"/>
      <c r="E9" s="11"/>
      <c r="F9" s="11"/>
      <c r="G9" s="11"/>
      <c r="H9" s="11" t="s">
        <v>21</v>
      </c>
      <c r="I9" s="11" t="s">
        <v>21</v>
      </c>
      <c r="J9" s="11" t="s">
        <v>21</v>
      </c>
      <c r="K9" s="11" t="s">
        <v>299</v>
      </c>
      <c r="L9" s="11" t="s">
        <v>23</v>
      </c>
      <c r="M9" s="25"/>
      <c r="N9" s="24"/>
      <c r="O9" s="24"/>
      <c r="P9" s="24"/>
      <c r="Q9" s="24"/>
      <c r="R9" s="25">
        <v>0.6</v>
      </c>
      <c r="S9" s="25">
        <v>0.175</v>
      </c>
      <c r="T9" s="25">
        <v>0.175</v>
      </c>
    </row>
    <row r="10" s="1" customFormat="1" ht="41" customHeight="1" spans="1:20">
      <c r="A10" s="10"/>
      <c r="B10" s="10"/>
      <c r="C10" s="11"/>
      <c r="D10" s="11"/>
      <c r="E10" s="11"/>
      <c r="F10" s="11" t="s">
        <v>300</v>
      </c>
      <c r="G10" s="11"/>
      <c r="H10" s="11"/>
      <c r="I10" s="11"/>
      <c r="J10" s="11"/>
      <c r="K10" s="11" t="s">
        <v>301</v>
      </c>
      <c r="L10" s="11"/>
      <c r="M10" s="25"/>
      <c r="N10" s="24"/>
      <c r="O10" s="24"/>
      <c r="P10" s="25">
        <v>0.666</v>
      </c>
      <c r="Q10" s="24"/>
      <c r="R10" s="24"/>
      <c r="S10" s="24"/>
      <c r="T10" s="24"/>
    </row>
    <row r="11" s="1" customFormat="1" ht="41" customHeight="1" spans="1:20">
      <c r="A11" s="12">
        <v>3</v>
      </c>
      <c r="B11" s="12" t="s">
        <v>26</v>
      </c>
      <c r="C11" s="11"/>
      <c r="D11" s="11"/>
      <c r="E11" s="11"/>
      <c r="F11" s="11"/>
      <c r="G11" s="11" t="s">
        <v>302</v>
      </c>
      <c r="H11" s="11"/>
      <c r="I11" s="11"/>
      <c r="J11" s="11"/>
      <c r="K11" s="11" t="s">
        <v>303</v>
      </c>
      <c r="L11" s="11" t="s">
        <v>23</v>
      </c>
      <c r="M11" s="25"/>
      <c r="N11" s="24"/>
      <c r="O11" s="24"/>
      <c r="P11" s="24"/>
      <c r="Q11" s="25">
        <v>1</v>
      </c>
      <c r="R11" s="24"/>
      <c r="S11" s="24"/>
      <c r="T11" s="24"/>
    </row>
    <row r="12" s="1" customFormat="1" ht="41" customHeight="1" spans="1:20">
      <c r="A12" s="13"/>
      <c r="B12" s="13"/>
      <c r="C12" s="11"/>
      <c r="D12" s="11"/>
      <c r="E12" s="11"/>
      <c r="F12" s="11"/>
      <c r="G12" s="11" t="s">
        <v>304</v>
      </c>
      <c r="H12" s="11"/>
      <c r="I12" s="11"/>
      <c r="J12" s="11"/>
      <c r="K12" s="11" t="s">
        <v>305</v>
      </c>
      <c r="L12" s="11"/>
      <c r="M12" s="25"/>
      <c r="N12" s="24"/>
      <c r="O12" s="24"/>
      <c r="P12" s="24"/>
      <c r="Q12" s="25">
        <v>1.1</v>
      </c>
      <c r="R12" s="24"/>
      <c r="S12" s="24"/>
      <c r="T12" s="24"/>
    </row>
    <row r="13" s="1" customFormat="1" ht="41" customHeight="1" spans="1:20">
      <c r="A13" s="13"/>
      <c r="B13" s="13"/>
      <c r="C13" s="11"/>
      <c r="D13" s="11"/>
      <c r="E13" s="11"/>
      <c r="F13" s="11"/>
      <c r="G13" s="11" t="s">
        <v>304</v>
      </c>
      <c r="H13" s="11"/>
      <c r="I13" s="11"/>
      <c r="J13" s="11"/>
      <c r="K13" s="11" t="s">
        <v>303</v>
      </c>
      <c r="L13" s="11"/>
      <c r="M13" s="25"/>
      <c r="N13" s="24"/>
      <c r="O13" s="24"/>
      <c r="P13" s="24"/>
      <c r="Q13" s="25">
        <v>1</v>
      </c>
      <c r="R13" s="24"/>
      <c r="S13" s="24"/>
      <c r="T13" s="24"/>
    </row>
    <row r="14" s="1" customFormat="1" ht="41" customHeight="1" spans="1:20">
      <c r="A14" s="13"/>
      <c r="B14" s="13"/>
      <c r="C14" s="11" t="s">
        <v>306</v>
      </c>
      <c r="D14" s="11"/>
      <c r="E14" s="11"/>
      <c r="F14" s="11"/>
      <c r="G14" s="11"/>
      <c r="H14" s="11"/>
      <c r="I14" s="11" t="s">
        <v>306</v>
      </c>
      <c r="J14" s="11" t="s">
        <v>306</v>
      </c>
      <c r="K14" s="11" t="s">
        <v>307</v>
      </c>
      <c r="L14" s="11"/>
      <c r="M14" s="26">
        <f>8.2/14</f>
        <v>0.585714285714286</v>
      </c>
      <c r="N14" s="24"/>
      <c r="O14" s="24"/>
      <c r="P14" s="24"/>
      <c r="Q14" s="24"/>
      <c r="R14" s="24"/>
      <c r="S14" s="25">
        <v>0.5</v>
      </c>
      <c r="T14" s="25">
        <v>0.5</v>
      </c>
    </row>
    <row r="15" s="1" customFormat="1" ht="41" customHeight="1" spans="1:20">
      <c r="A15" s="13"/>
      <c r="B15" s="13"/>
      <c r="C15" s="11"/>
      <c r="D15" s="11"/>
      <c r="E15" s="11"/>
      <c r="F15" s="11"/>
      <c r="G15" s="11"/>
      <c r="H15" s="10" t="s">
        <v>27</v>
      </c>
      <c r="I15" s="11"/>
      <c r="J15" s="11"/>
      <c r="K15" s="10" t="s">
        <v>303</v>
      </c>
      <c r="L15" s="11"/>
      <c r="M15" s="25"/>
      <c r="N15" s="24"/>
      <c r="O15" s="24"/>
      <c r="P15" s="24"/>
      <c r="Q15" s="24"/>
      <c r="R15" s="26">
        <v>1.36</v>
      </c>
      <c r="S15" s="24"/>
      <c r="T15" s="24"/>
    </row>
    <row r="16" s="1" customFormat="1" ht="41" customHeight="1" spans="1:20">
      <c r="A16" s="13"/>
      <c r="B16" s="13"/>
      <c r="C16" s="11" t="s">
        <v>308</v>
      </c>
      <c r="D16" s="11"/>
      <c r="E16" s="11"/>
      <c r="F16" s="11"/>
      <c r="G16" s="11"/>
      <c r="H16" s="11"/>
      <c r="I16" s="11"/>
      <c r="J16" s="11"/>
      <c r="K16" s="11" t="s">
        <v>303</v>
      </c>
      <c r="L16" s="11"/>
      <c r="M16" s="26">
        <f>45/28</f>
        <v>1.60714285714286</v>
      </c>
      <c r="N16" s="24"/>
      <c r="O16" s="24"/>
      <c r="P16" s="24"/>
      <c r="Q16" s="24"/>
      <c r="R16" s="24"/>
      <c r="S16" s="24"/>
      <c r="T16" s="24"/>
    </row>
    <row r="17" s="1" customFormat="1" ht="41" customHeight="1" spans="1:20">
      <c r="A17" s="13"/>
      <c r="B17" s="13"/>
      <c r="C17" s="11" t="s">
        <v>309</v>
      </c>
      <c r="D17" s="11"/>
      <c r="E17" s="11"/>
      <c r="F17" s="11"/>
      <c r="G17" s="11" t="s">
        <v>309</v>
      </c>
      <c r="H17" s="11" t="s">
        <v>309</v>
      </c>
      <c r="I17" s="11" t="s">
        <v>309</v>
      </c>
      <c r="J17" s="11" t="s">
        <v>309</v>
      </c>
      <c r="K17" s="11" t="s">
        <v>303</v>
      </c>
      <c r="L17" s="11"/>
      <c r="M17" s="26">
        <f>91.8/28</f>
        <v>3.27857142857143</v>
      </c>
      <c r="N17" s="24"/>
      <c r="O17" s="24"/>
      <c r="P17" s="24"/>
      <c r="Q17" s="25">
        <v>3.14</v>
      </c>
      <c r="R17" s="26">
        <v>3.21</v>
      </c>
      <c r="S17" s="25">
        <v>3.214</v>
      </c>
      <c r="T17" s="25">
        <v>3.214</v>
      </c>
    </row>
    <row r="18" s="1" customFormat="1" ht="41" customHeight="1" spans="1:20">
      <c r="A18" s="13"/>
      <c r="B18" s="13"/>
      <c r="C18" s="11" t="s">
        <v>309</v>
      </c>
      <c r="D18" s="11" t="s">
        <v>309</v>
      </c>
      <c r="E18" s="11"/>
      <c r="F18" s="11" t="s">
        <v>309</v>
      </c>
      <c r="G18" s="11" t="s">
        <v>309</v>
      </c>
      <c r="H18" s="11" t="s">
        <v>309</v>
      </c>
      <c r="I18" s="11" t="s">
        <v>309</v>
      </c>
      <c r="J18" s="11"/>
      <c r="K18" s="11" t="s">
        <v>310</v>
      </c>
      <c r="L18" s="11"/>
      <c r="M18" s="26">
        <f>24.2/7</f>
        <v>3.45714285714286</v>
      </c>
      <c r="N18" s="25">
        <v>3.45</v>
      </c>
      <c r="O18" s="24"/>
      <c r="P18" s="25">
        <v>3.3571</v>
      </c>
      <c r="Q18" s="25">
        <v>3.43</v>
      </c>
      <c r="R18" s="26">
        <v>3.4</v>
      </c>
      <c r="S18" s="25">
        <v>3.4</v>
      </c>
      <c r="T18" s="24"/>
    </row>
    <row r="19" s="1" customFormat="1" ht="41" customHeight="1" spans="1:20">
      <c r="A19" s="13"/>
      <c r="B19" s="13"/>
      <c r="C19" s="11" t="s">
        <v>311</v>
      </c>
      <c r="D19" s="11"/>
      <c r="E19" s="11" t="s">
        <v>311</v>
      </c>
      <c r="F19" s="11"/>
      <c r="G19" s="11"/>
      <c r="H19" s="11"/>
      <c r="I19" s="11"/>
      <c r="J19" s="11"/>
      <c r="K19" s="11" t="s">
        <v>307</v>
      </c>
      <c r="L19" s="11"/>
      <c r="M19" s="26">
        <f>16.5/14</f>
        <v>1.17857142857143</v>
      </c>
      <c r="N19" s="24"/>
      <c r="O19" s="25">
        <v>1.17</v>
      </c>
      <c r="P19" s="24"/>
      <c r="Q19" s="24"/>
      <c r="R19" s="24"/>
      <c r="S19" s="24"/>
      <c r="T19" s="24"/>
    </row>
    <row r="20" s="1" customFormat="1" ht="41" customHeight="1" spans="1:20">
      <c r="A20" s="13"/>
      <c r="B20" s="13"/>
      <c r="C20" s="11"/>
      <c r="D20" s="11"/>
      <c r="E20" s="11"/>
      <c r="F20" s="11"/>
      <c r="G20" s="11" t="s">
        <v>312</v>
      </c>
      <c r="H20" s="11"/>
      <c r="I20" s="11" t="s">
        <v>312</v>
      </c>
      <c r="J20" s="11" t="s">
        <v>312</v>
      </c>
      <c r="K20" s="11" t="s">
        <v>313</v>
      </c>
      <c r="L20" s="11"/>
      <c r="M20" s="25"/>
      <c r="N20" s="24"/>
      <c r="O20" s="24"/>
      <c r="P20" s="24"/>
      <c r="Q20" s="25">
        <v>1.33</v>
      </c>
      <c r="R20" s="24"/>
      <c r="S20" s="25">
        <v>1.19</v>
      </c>
      <c r="T20" s="25">
        <v>1.19</v>
      </c>
    </row>
    <row r="21" s="1" customFormat="1" ht="41" customHeight="1" spans="1:20">
      <c r="A21" s="13"/>
      <c r="B21" s="13"/>
      <c r="C21" s="11"/>
      <c r="D21" s="11"/>
      <c r="E21" s="11"/>
      <c r="F21" s="11"/>
      <c r="G21" s="11" t="s">
        <v>314</v>
      </c>
      <c r="H21" s="11"/>
      <c r="I21" s="11"/>
      <c r="J21" s="11"/>
      <c r="K21" s="11" t="s">
        <v>303</v>
      </c>
      <c r="L21" s="11"/>
      <c r="M21" s="25"/>
      <c r="N21" s="24"/>
      <c r="O21" s="24"/>
      <c r="P21" s="24"/>
      <c r="Q21" s="25">
        <v>0.89</v>
      </c>
      <c r="R21" s="24"/>
      <c r="S21" s="24"/>
      <c r="T21" s="24"/>
    </row>
    <row r="22" s="1" customFormat="1" ht="41" customHeight="1" spans="1:20">
      <c r="A22" s="13"/>
      <c r="B22" s="13"/>
      <c r="C22" s="11"/>
      <c r="D22" s="11"/>
      <c r="E22" s="11"/>
      <c r="F22" s="11"/>
      <c r="G22" s="11"/>
      <c r="H22" s="11"/>
      <c r="I22" s="11" t="s">
        <v>315</v>
      </c>
      <c r="J22" s="11" t="s">
        <v>315</v>
      </c>
      <c r="K22" s="11" t="s">
        <v>316</v>
      </c>
      <c r="L22" s="11"/>
      <c r="M22" s="25"/>
      <c r="N22" s="24"/>
      <c r="O22" s="24"/>
      <c r="P22" s="24"/>
      <c r="Q22" s="24"/>
      <c r="R22" s="24"/>
      <c r="S22" s="25">
        <v>0.993</v>
      </c>
      <c r="T22" s="25">
        <v>0.993</v>
      </c>
    </row>
    <row r="23" s="1" customFormat="1" ht="41" customHeight="1" spans="1:20">
      <c r="A23" s="13"/>
      <c r="B23" s="13"/>
      <c r="C23" s="11"/>
      <c r="D23" s="11"/>
      <c r="E23" s="11"/>
      <c r="F23" s="11"/>
      <c r="G23" s="11"/>
      <c r="H23" s="11"/>
      <c r="I23" s="11" t="s">
        <v>315</v>
      </c>
      <c r="J23" s="11" t="s">
        <v>315</v>
      </c>
      <c r="K23" s="11" t="s">
        <v>317</v>
      </c>
      <c r="L23" s="11"/>
      <c r="M23" s="25"/>
      <c r="N23" s="24"/>
      <c r="O23" s="24"/>
      <c r="P23" s="24"/>
      <c r="Q23" s="24"/>
      <c r="R23" s="24"/>
      <c r="S23" s="25">
        <v>0.619</v>
      </c>
      <c r="T23" s="25">
        <v>0.619</v>
      </c>
    </row>
    <row r="24" s="1" customFormat="1" ht="41" customHeight="1" spans="1:20">
      <c r="A24" s="13"/>
      <c r="B24" s="13"/>
      <c r="C24" s="11"/>
      <c r="D24" s="11"/>
      <c r="E24" s="11"/>
      <c r="F24" s="11"/>
      <c r="G24" s="11" t="s">
        <v>318</v>
      </c>
      <c r="H24" s="11"/>
      <c r="I24" s="11"/>
      <c r="J24" s="11"/>
      <c r="K24" s="11" t="s">
        <v>319</v>
      </c>
      <c r="L24" s="11"/>
      <c r="M24" s="25"/>
      <c r="N24" s="24"/>
      <c r="O24" s="24"/>
      <c r="P24" s="24"/>
      <c r="Q24" s="25">
        <v>1.33</v>
      </c>
      <c r="R24" s="24"/>
      <c r="S24" s="24"/>
      <c r="T24" s="24"/>
    </row>
    <row r="25" s="1" customFormat="1" ht="41" customHeight="1" spans="1:20">
      <c r="A25" s="13"/>
      <c r="B25" s="13"/>
      <c r="C25" s="11" t="s">
        <v>320</v>
      </c>
      <c r="D25" s="11"/>
      <c r="E25" s="11" t="s">
        <v>320</v>
      </c>
      <c r="F25" s="11"/>
      <c r="G25" s="11"/>
      <c r="H25" s="11"/>
      <c r="I25" s="11"/>
      <c r="J25" s="11"/>
      <c r="K25" s="11" t="s">
        <v>303</v>
      </c>
      <c r="L25" s="11"/>
      <c r="M25" s="26">
        <f>35/28</f>
        <v>1.25</v>
      </c>
      <c r="N25" s="24"/>
      <c r="O25" s="26">
        <f>35/28</f>
        <v>1.25</v>
      </c>
      <c r="P25" s="24"/>
      <c r="Q25" s="24"/>
      <c r="R25" s="24"/>
      <c r="S25" s="24"/>
      <c r="T25" s="24"/>
    </row>
    <row r="26" s="1" customFormat="1" ht="41" customHeight="1" spans="1:20">
      <c r="A26" s="14"/>
      <c r="B26" s="14"/>
      <c r="C26" s="11" t="s">
        <v>320</v>
      </c>
      <c r="D26" s="11"/>
      <c r="E26" s="11" t="s">
        <v>320</v>
      </c>
      <c r="F26" s="11"/>
      <c r="G26" s="11"/>
      <c r="H26" s="11"/>
      <c r="I26" s="11"/>
      <c r="J26" s="11"/>
      <c r="K26" s="11" t="s">
        <v>310</v>
      </c>
      <c r="L26" s="11"/>
      <c r="M26" s="26">
        <f>9.5/7</f>
        <v>1.35714285714286</v>
      </c>
      <c r="N26" s="24"/>
      <c r="O26" s="25">
        <v>1.35</v>
      </c>
      <c r="P26" s="24"/>
      <c r="Q26" s="24"/>
      <c r="R26" s="24"/>
      <c r="S26" s="24"/>
      <c r="T26" s="24"/>
    </row>
    <row r="27" s="1" customFormat="1" ht="41" customHeight="1" spans="1:20">
      <c r="A27" s="12">
        <v>4</v>
      </c>
      <c r="B27" s="12" t="s">
        <v>34</v>
      </c>
      <c r="C27" s="11"/>
      <c r="D27" s="11"/>
      <c r="E27" s="11"/>
      <c r="F27" s="11"/>
      <c r="G27" s="11" t="s">
        <v>321</v>
      </c>
      <c r="H27" s="11"/>
      <c r="I27" s="11"/>
      <c r="J27" s="11"/>
      <c r="K27" s="11" t="s">
        <v>322</v>
      </c>
      <c r="L27" s="11" t="s">
        <v>23</v>
      </c>
      <c r="M27" s="25"/>
      <c r="N27" s="24"/>
      <c r="O27" s="24"/>
      <c r="P27" s="24"/>
      <c r="Q27" s="25">
        <v>3.14</v>
      </c>
      <c r="R27" s="24"/>
      <c r="S27" s="24"/>
      <c r="T27" s="24"/>
    </row>
    <row r="28" s="1" customFormat="1" ht="41" customHeight="1" spans="1:20">
      <c r="A28" s="13"/>
      <c r="B28" s="13"/>
      <c r="C28" s="11"/>
      <c r="D28" s="11"/>
      <c r="E28" s="11"/>
      <c r="F28" s="11"/>
      <c r="G28" s="11" t="s">
        <v>323</v>
      </c>
      <c r="H28" s="11"/>
      <c r="I28" s="11"/>
      <c r="J28" s="11"/>
      <c r="K28" s="11" t="s">
        <v>324</v>
      </c>
      <c r="L28" s="11"/>
      <c r="M28" s="25"/>
      <c r="N28" s="24"/>
      <c r="O28" s="24"/>
      <c r="P28" s="24"/>
      <c r="Q28" s="25">
        <v>1.61</v>
      </c>
      <c r="R28" s="24"/>
      <c r="S28" s="24"/>
      <c r="T28" s="24"/>
    </row>
    <row r="29" s="1" customFormat="1" ht="41" customHeight="1" spans="1:20">
      <c r="A29" s="13"/>
      <c r="B29" s="13"/>
      <c r="C29" s="11" t="s">
        <v>35</v>
      </c>
      <c r="D29" s="11"/>
      <c r="E29" s="11"/>
      <c r="F29" s="11"/>
      <c r="G29" s="11"/>
      <c r="H29" s="11"/>
      <c r="I29" s="11"/>
      <c r="J29" s="11"/>
      <c r="K29" s="11" t="s">
        <v>324</v>
      </c>
      <c r="L29" s="11"/>
      <c r="M29" s="26">
        <f>116/28</f>
        <v>4.14285714285714</v>
      </c>
      <c r="N29" s="24"/>
      <c r="O29" s="24"/>
      <c r="P29" s="24"/>
      <c r="Q29" s="24"/>
      <c r="R29" s="24"/>
      <c r="S29" s="24"/>
      <c r="T29" s="24"/>
    </row>
    <row r="30" s="1" customFormat="1" ht="41" customHeight="1" spans="1:20">
      <c r="A30" s="13"/>
      <c r="B30" s="13"/>
      <c r="C30" s="11" t="s">
        <v>309</v>
      </c>
      <c r="D30" s="11"/>
      <c r="E30" s="11" t="s">
        <v>309</v>
      </c>
      <c r="F30" s="11"/>
      <c r="G30" s="11" t="s">
        <v>309</v>
      </c>
      <c r="H30" s="11"/>
      <c r="I30" s="11" t="s">
        <v>309</v>
      </c>
      <c r="J30" s="11" t="s">
        <v>309</v>
      </c>
      <c r="K30" s="11" t="s">
        <v>324</v>
      </c>
      <c r="L30" s="11"/>
      <c r="M30" s="26">
        <f>162/28</f>
        <v>5.78571428571429</v>
      </c>
      <c r="N30" s="24"/>
      <c r="O30" s="25">
        <v>5.78</v>
      </c>
      <c r="P30" s="24"/>
      <c r="Q30" s="25">
        <v>5.64</v>
      </c>
      <c r="R30" s="24"/>
      <c r="S30" s="25">
        <v>5.714</v>
      </c>
      <c r="T30" s="25">
        <v>5.714</v>
      </c>
    </row>
    <row r="31" s="1" customFormat="1" ht="41" customHeight="1" spans="1:20">
      <c r="A31" s="13"/>
      <c r="B31" s="13"/>
      <c r="C31" s="11" t="s">
        <v>309</v>
      </c>
      <c r="D31" s="11"/>
      <c r="E31" s="11"/>
      <c r="F31" s="11" t="s">
        <v>309</v>
      </c>
      <c r="G31" s="11" t="s">
        <v>309</v>
      </c>
      <c r="H31" s="11" t="s">
        <v>309</v>
      </c>
      <c r="I31" s="11" t="s">
        <v>309</v>
      </c>
      <c r="J31" s="11" t="s">
        <v>309</v>
      </c>
      <c r="K31" s="11" t="s">
        <v>325</v>
      </c>
      <c r="L31" s="11"/>
      <c r="M31" s="26">
        <f>43.9/7</f>
        <v>6.27142857142857</v>
      </c>
      <c r="N31" s="24"/>
      <c r="O31" s="25"/>
      <c r="P31" s="25">
        <v>6.14285</v>
      </c>
      <c r="Q31" s="25">
        <v>6</v>
      </c>
      <c r="R31" s="26">
        <v>5.86</v>
      </c>
      <c r="S31" s="25">
        <v>6</v>
      </c>
      <c r="T31" s="25">
        <v>6</v>
      </c>
    </row>
    <row r="32" s="1" customFormat="1" ht="41" customHeight="1" spans="1:20">
      <c r="A32" s="13"/>
      <c r="B32" s="13"/>
      <c r="C32" s="11" t="s">
        <v>309</v>
      </c>
      <c r="D32" s="11" t="s">
        <v>309</v>
      </c>
      <c r="E32" s="11" t="s">
        <v>309</v>
      </c>
      <c r="F32" s="11"/>
      <c r="G32" s="11" t="s">
        <v>309</v>
      </c>
      <c r="H32" s="11" t="s">
        <v>309</v>
      </c>
      <c r="I32" s="11"/>
      <c r="J32" s="11" t="s">
        <v>309</v>
      </c>
      <c r="K32" s="11" t="s">
        <v>322</v>
      </c>
      <c r="L32" s="11"/>
      <c r="M32" s="26">
        <f>25.8/7</f>
        <v>3.68571428571429</v>
      </c>
      <c r="N32" s="25">
        <v>3.68</v>
      </c>
      <c r="O32" s="25">
        <v>3.68</v>
      </c>
      <c r="P32" s="24"/>
      <c r="Q32" s="25">
        <v>3.71</v>
      </c>
      <c r="R32" s="26">
        <v>3.5</v>
      </c>
      <c r="S32" s="24"/>
      <c r="T32" s="25">
        <v>3.71</v>
      </c>
    </row>
    <row r="33" s="1" customFormat="1" ht="41" customHeight="1" spans="1:20">
      <c r="A33" s="13"/>
      <c r="B33" s="13"/>
      <c r="C33" s="11"/>
      <c r="D33" s="11"/>
      <c r="E33" s="11"/>
      <c r="F33" s="11"/>
      <c r="G33" s="11"/>
      <c r="H33" s="11"/>
      <c r="I33" s="11" t="s">
        <v>326</v>
      </c>
      <c r="J33" s="11" t="s">
        <v>326</v>
      </c>
      <c r="K33" s="11" t="s">
        <v>327</v>
      </c>
      <c r="L33" s="11"/>
      <c r="M33" s="25"/>
      <c r="N33" s="24"/>
      <c r="O33" s="24"/>
      <c r="P33" s="24"/>
      <c r="Q33" s="24"/>
      <c r="R33" s="24"/>
      <c r="S33" s="25">
        <v>1.035</v>
      </c>
      <c r="T33" s="25">
        <v>1.035</v>
      </c>
    </row>
    <row r="34" s="1" customFormat="1" ht="41" customHeight="1" spans="1:20">
      <c r="A34" s="13"/>
      <c r="B34" s="13"/>
      <c r="C34" s="11"/>
      <c r="D34" s="11"/>
      <c r="E34" s="11"/>
      <c r="F34" s="11"/>
      <c r="G34" s="11"/>
      <c r="H34" s="11"/>
      <c r="I34" s="11" t="s">
        <v>326</v>
      </c>
      <c r="J34" s="11" t="s">
        <v>326</v>
      </c>
      <c r="K34" s="11" t="s">
        <v>325</v>
      </c>
      <c r="L34" s="11"/>
      <c r="M34" s="25"/>
      <c r="N34" s="24"/>
      <c r="O34" s="24"/>
      <c r="P34" s="24"/>
      <c r="Q34" s="24"/>
      <c r="R34" s="24"/>
      <c r="S34" s="25">
        <v>2.142</v>
      </c>
      <c r="T34" s="25">
        <v>2.142</v>
      </c>
    </row>
    <row r="35" s="1" customFormat="1" ht="41" customHeight="1" spans="1:20">
      <c r="A35" s="13"/>
      <c r="B35" s="13"/>
      <c r="C35" s="11" t="s">
        <v>39</v>
      </c>
      <c r="D35" s="11"/>
      <c r="E35" s="11"/>
      <c r="F35" s="11"/>
      <c r="G35" s="11"/>
      <c r="H35" s="11" t="s">
        <v>39</v>
      </c>
      <c r="I35" s="11"/>
      <c r="J35" s="11"/>
      <c r="K35" s="11" t="s">
        <v>327</v>
      </c>
      <c r="L35" s="11"/>
      <c r="M35" s="26">
        <f>14.5/14</f>
        <v>1.03571428571429</v>
      </c>
      <c r="N35" s="24"/>
      <c r="O35" s="24"/>
      <c r="P35" s="24"/>
      <c r="Q35" s="24"/>
      <c r="R35" s="25">
        <v>0.98</v>
      </c>
      <c r="S35" s="25"/>
      <c r="T35" s="25"/>
    </row>
    <row r="36" s="1" customFormat="1" ht="41" customHeight="1" spans="1:20">
      <c r="A36" s="13"/>
      <c r="B36" s="13"/>
      <c r="C36" s="11"/>
      <c r="D36" s="11"/>
      <c r="E36" s="11"/>
      <c r="F36" s="11"/>
      <c r="G36" s="11" t="s">
        <v>39</v>
      </c>
      <c r="H36" s="11"/>
      <c r="I36" s="11"/>
      <c r="J36" s="11"/>
      <c r="K36" s="11" t="s">
        <v>328</v>
      </c>
      <c r="L36" s="11"/>
      <c r="M36" s="25"/>
      <c r="N36" s="24"/>
      <c r="O36" s="24"/>
      <c r="P36" s="24"/>
      <c r="Q36" s="25">
        <v>2.14</v>
      </c>
      <c r="R36" s="24"/>
      <c r="S36" s="24"/>
      <c r="T36" s="24"/>
    </row>
    <row r="37" s="1" customFormat="1" ht="41" customHeight="1" spans="1:20">
      <c r="A37" s="13"/>
      <c r="B37" s="13"/>
      <c r="C37" s="11" t="s">
        <v>39</v>
      </c>
      <c r="D37" s="11"/>
      <c r="E37" s="11" t="s">
        <v>39</v>
      </c>
      <c r="F37" s="11"/>
      <c r="G37" s="11" t="s">
        <v>39</v>
      </c>
      <c r="H37" s="11"/>
      <c r="I37" s="11"/>
      <c r="J37" s="11"/>
      <c r="K37" s="11" t="s">
        <v>325</v>
      </c>
      <c r="L37" s="11"/>
      <c r="M37" s="26">
        <f>13.9/7</f>
        <v>1.98571428571429</v>
      </c>
      <c r="N37" s="24"/>
      <c r="O37" s="26">
        <v>2.12</v>
      </c>
      <c r="P37" s="24"/>
      <c r="Q37" s="25">
        <v>2.29</v>
      </c>
      <c r="R37" s="24"/>
      <c r="S37" s="24"/>
      <c r="T37" s="24"/>
    </row>
    <row r="38" s="1" customFormat="1" ht="41" customHeight="1" spans="1:20">
      <c r="A38" s="13"/>
      <c r="B38" s="13"/>
      <c r="C38" s="11" t="s">
        <v>329</v>
      </c>
      <c r="D38" s="11"/>
      <c r="E38" s="11"/>
      <c r="F38" s="11"/>
      <c r="G38" s="11"/>
      <c r="H38" s="11"/>
      <c r="I38" s="11"/>
      <c r="J38" s="11"/>
      <c r="K38" s="11" t="s">
        <v>330</v>
      </c>
      <c r="L38" s="11"/>
      <c r="M38" s="26">
        <f>49.8/27</f>
        <v>1.84444444444444</v>
      </c>
      <c r="N38" s="24"/>
      <c r="O38" s="26"/>
      <c r="P38" s="24"/>
      <c r="Q38" s="25"/>
      <c r="R38" s="24"/>
      <c r="S38" s="24"/>
      <c r="T38" s="24"/>
    </row>
    <row r="39" s="1" customFormat="1" ht="41" customHeight="1" spans="1:20">
      <c r="A39" s="13"/>
      <c r="B39" s="13"/>
      <c r="C39" s="11"/>
      <c r="D39" s="11"/>
      <c r="E39" s="11"/>
      <c r="F39" s="11"/>
      <c r="G39" s="11"/>
      <c r="H39" s="11"/>
      <c r="I39" s="11" t="s">
        <v>331</v>
      </c>
      <c r="J39" s="11" t="s">
        <v>331</v>
      </c>
      <c r="K39" s="11" t="s">
        <v>332</v>
      </c>
      <c r="L39" s="11"/>
      <c r="M39" s="26"/>
      <c r="N39" s="24"/>
      <c r="O39" s="26"/>
      <c r="P39" s="24"/>
      <c r="Q39" s="25"/>
      <c r="R39" s="24"/>
      <c r="S39" s="25">
        <v>1.187</v>
      </c>
      <c r="T39" s="25">
        <v>1.187</v>
      </c>
    </row>
    <row r="40" s="1" customFormat="1" ht="41" customHeight="1" spans="1:20">
      <c r="A40" s="13"/>
      <c r="B40" s="13"/>
      <c r="C40" s="11" t="s">
        <v>333</v>
      </c>
      <c r="D40" s="11"/>
      <c r="E40" s="11"/>
      <c r="F40" s="11"/>
      <c r="G40" s="11"/>
      <c r="H40" s="11"/>
      <c r="I40" s="11"/>
      <c r="J40" s="11"/>
      <c r="K40" s="11" t="s">
        <v>327</v>
      </c>
      <c r="L40" s="11"/>
      <c r="M40" s="26">
        <f>3.1/14</f>
        <v>0.221428571428571</v>
      </c>
      <c r="N40" s="24"/>
      <c r="O40" s="26"/>
      <c r="P40" s="24"/>
      <c r="Q40" s="25"/>
      <c r="R40" s="24"/>
      <c r="S40" s="24"/>
      <c r="T40" s="24"/>
    </row>
    <row r="41" s="1" customFormat="1" ht="41" customHeight="1" spans="1:20">
      <c r="A41" s="14"/>
      <c r="B41" s="14"/>
      <c r="C41" s="11" t="s">
        <v>333</v>
      </c>
      <c r="D41" s="11"/>
      <c r="E41" s="11"/>
      <c r="F41" s="11"/>
      <c r="G41" s="11"/>
      <c r="H41" s="11"/>
      <c r="I41" s="11"/>
      <c r="J41" s="11"/>
      <c r="K41" s="11" t="s">
        <v>328</v>
      </c>
      <c r="L41" s="11"/>
      <c r="M41" s="26">
        <f>5.3/14</f>
        <v>0.378571428571429</v>
      </c>
      <c r="N41" s="24"/>
      <c r="O41" s="26"/>
      <c r="P41" s="24"/>
      <c r="Q41" s="25"/>
      <c r="R41" s="24"/>
      <c r="S41" s="24"/>
      <c r="T41" s="24"/>
    </row>
    <row r="42" s="1" customFormat="1" ht="41" customHeight="1" spans="1:20">
      <c r="A42" s="12">
        <v>5</v>
      </c>
      <c r="B42" s="12" t="s">
        <v>43</v>
      </c>
      <c r="C42" s="11" t="s">
        <v>334</v>
      </c>
      <c r="D42" s="11"/>
      <c r="E42" s="11"/>
      <c r="F42" s="11"/>
      <c r="G42" s="11"/>
      <c r="H42" s="11"/>
      <c r="I42" s="11"/>
      <c r="J42" s="11"/>
      <c r="K42" s="11" t="s">
        <v>335</v>
      </c>
      <c r="L42" s="11" t="s">
        <v>23</v>
      </c>
      <c r="M42" s="26">
        <f>37.8/12</f>
        <v>3.15</v>
      </c>
      <c r="N42" s="24"/>
      <c r="O42" s="24"/>
      <c r="P42" s="24"/>
      <c r="Q42" s="24"/>
      <c r="R42" s="24"/>
      <c r="S42" s="24"/>
      <c r="T42" s="24"/>
    </row>
    <row r="43" s="1" customFormat="1" ht="41" customHeight="1" spans="1:20">
      <c r="A43" s="13"/>
      <c r="B43" s="13"/>
      <c r="C43" s="11" t="s">
        <v>334</v>
      </c>
      <c r="D43" s="11"/>
      <c r="E43" s="11"/>
      <c r="F43" s="11"/>
      <c r="G43" s="11" t="s">
        <v>334</v>
      </c>
      <c r="H43" s="11" t="s">
        <v>334</v>
      </c>
      <c r="I43" s="11"/>
      <c r="J43" s="11"/>
      <c r="K43" s="11" t="s">
        <v>336</v>
      </c>
      <c r="L43" s="11"/>
      <c r="M43" s="26">
        <f t="shared" ref="M43:R43" si="0">21.5/6</f>
        <v>3.58333333333333</v>
      </c>
      <c r="N43" s="24"/>
      <c r="O43" s="24"/>
      <c r="P43" s="24"/>
      <c r="Q43" s="26">
        <f t="shared" si="0"/>
        <v>3.58333333333333</v>
      </c>
      <c r="R43" s="26">
        <f t="shared" si="0"/>
        <v>3.58333333333333</v>
      </c>
      <c r="S43" s="24"/>
      <c r="T43" s="24"/>
    </row>
    <row r="44" s="1" customFormat="1" ht="41" customHeight="1" spans="1:20">
      <c r="A44" s="13"/>
      <c r="B44" s="13"/>
      <c r="C44" s="11"/>
      <c r="D44" s="11"/>
      <c r="E44" s="11"/>
      <c r="F44" s="11"/>
      <c r="G44" s="11"/>
      <c r="H44" s="11"/>
      <c r="I44" s="11" t="s">
        <v>337</v>
      </c>
      <c r="J44" s="11" t="s">
        <v>337</v>
      </c>
      <c r="K44" s="11" t="s">
        <v>336</v>
      </c>
      <c r="L44" s="11"/>
      <c r="M44" s="25"/>
      <c r="N44" s="24"/>
      <c r="O44" s="24"/>
      <c r="P44" s="24"/>
      <c r="Q44" s="24"/>
      <c r="R44" s="24"/>
      <c r="S44" s="25">
        <v>3.833</v>
      </c>
      <c r="T44" s="25">
        <v>3.833</v>
      </c>
    </row>
    <row r="45" s="1" customFormat="1" ht="41" customHeight="1" spans="1:20">
      <c r="A45" s="13"/>
      <c r="B45" s="13"/>
      <c r="C45" s="11"/>
      <c r="D45" s="11"/>
      <c r="E45" s="11"/>
      <c r="F45" s="11"/>
      <c r="G45" s="11"/>
      <c r="H45" s="10" t="s">
        <v>338</v>
      </c>
      <c r="I45" s="11"/>
      <c r="J45" s="10" t="s">
        <v>338</v>
      </c>
      <c r="K45" s="10" t="s">
        <v>336</v>
      </c>
      <c r="L45" s="11"/>
      <c r="M45" s="25"/>
      <c r="N45" s="24"/>
      <c r="O45" s="24"/>
      <c r="P45" s="24"/>
      <c r="Q45" s="24"/>
      <c r="R45" s="25">
        <v>1.08</v>
      </c>
      <c r="S45" s="25"/>
      <c r="T45" s="25">
        <v>1.41</v>
      </c>
    </row>
    <row r="46" s="1" customFormat="1" ht="41" customHeight="1" spans="1:20">
      <c r="A46" s="13"/>
      <c r="B46" s="13"/>
      <c r="C46" s="11"/>
      <c r="D46" s="11"/>
      <c r="E46" s="11"/>
      <c r="F46" s="11"/>
      <c r="G46" s="11" t="s">
        <v>339</v>
      </c>
      <c r="H46" s="11"/>
      <c r="I46" s="11"/>
      <c r="J46" s="11"/>
      <c r="K46" s="11" t="s">
        <v>340</v>
      </c>
      <c r="L46" s="11"/>
      <c r="M46" s="25"/>
      <c r="N46" s="24"/>
      <c r="O46" s="24"/>
      <c r="P46" s="24"/>
      <c r="Q46" s="25">
        <v>2</v>
      </c>
      <c r="R46" s="24"/>
      <c r="S46" s="25"/>
      <c r="T46" s="25"/>
    </row>
    <row r="47" s="1" customFormat="1" ht="41" customHeight="1" spans="1:20">
      <c r="A47" s="13"/>
      <c r="B47" s="13"/>
      <c r="C47" s="11"/>
      <c r="D47" s="11"/>
      <c r="E47" s="11"/>
      <c r="F47" s="11"/>
      <c r="G47" s="11"/>
      <c r="H47" s="11"/>
      <c r="I47" s="11" t="s">
        <v>339</v>
      </c>
      <c r="J47" s="11" t="s">
        <v>339</v>
      </c>
      <c r="K47" s="11" t="s">
        <v>335</v>
      </c>
      <c r="L47" s="11"/>
      <c r="M47" s="25"/>
      <c r="N47" s="24"/>
      <c r="O47" s="24"/>
      <c r="P47" s="24"/>
      <c r="Q47" s="24"/>
      <c r="R47" s="24"/>
      <c r="S47" s="25">
        <v>1.625</v>
      </c>
      <c r="T47" s="25">
        <v>1.625</v>
      </c>
    </row>
    <row r="48" s="1" customFormat="1" ht="41" customHeight="1" spans="1:20">
      <c r="A48" s="13"/>
      <c r="B48" s="13"/>
      <c r="C48" s="11"/>
      <c r="D48" s="11"/>
      <c r="E48" s="11"/>
      <c r="F48" s="11"/>
      <c r="G48" s="11" t="s">
        <v>341</v>
      </c>
      <c r="H48" s="11"/>
      <c r="I48" s="11"/>
      <c r="J48" s="11"/>
      <c r="K48" s="11" t="s">
        <v>342</v>
      </c>
      <c r="L48" s="11"/>
      <c r="M48" s="25"/>
      <c r="N48" s="24"/>
      <c r="O48" s="24"/>
      <c r="P48" s="24"/>
      <c r="Q48" s="25">
        <v>1.5</v>
      </c>
      <c r="R48" s="24"/>
      <c r="S48" s="25"/>
      <c r="T48" s="25"/>
    </row>
    <row r="49" s="1" customFormat="1" ht="41" customHeight="1" spans="1:20">
      <c r="A49" s="13"/>
      <c r="B49" s="13"/>
      <c r="C49" s="11"/>
      <c r="D49" s="11"/>
      <c r="E49" s="11"/>
      <c r="F49" s="11"/>
      <c r="G49" s="11"/>
      <c r="H49" s="11"/>
      <c r="I49" s="11" t="s">
        <v>343</v>
      </c>
      <c r="J49" s="11" t="s">
        <v>343</v>
      </c>
      <c r="K49" s="11" t="s">
        <v>342</v>
      </c>
      <c r="L49" s="11"/>
      <c r="M49" s="25"/>
      <c r="N49" s="24"/>
      <c r="O49" s="24"/>
      <c r="P49" s="24"/>
      <c r="Q49" s="24"/>
      <c r="R49" s="24"/>
      <c r="S49" s="25">
        <v>1.85</v>
      </c>
      <c r="T49" s="25">
        <v>1.85</v>
      </c>
    </row>
    <row r="50" s="1" customFormat="1" ht="41" customHeight="1" spans="1:20">
      <c r="A50" s="13"/>
      <c r="B50" s="13"/>
      <c r="C50" s="11"/>
      <c r="D50" s="11"/>
      <c r="E50" s="11"/>
      <c r="F50" s="11"/>
      <c r="G50" s="11"/>
      <c r="H50" s="10" t="s">
        <v>344</v>
      </c>
      <c r="I50" s="11"/>
      <c r="J50" s="11"/>
      <c r="K50" s="10" t="s">
        <v>336</v>
      </c>
      <c r="L50" s="11"/>
      <c r="M50" s="25"/>
      <c r="N50" s="24"/>
      <c r="O50" s="24"/>
      <c r="P50" s="24"/>
      <c r="Q50" s="24"/>
      <c r="R50" s="25">
        <v>2</v>
      </c>
      <c r="S50" s="25"/>
      <c r="T50" s="25"/>
    </row>
    <row r="51" s="1" customFormat="1" ht="41" customHeight="1" spans="1:20">
      <c r="A51" s="13"/>
      <c r="B51" s="13"/>
      <c r="C51" s="11"/>
      <c r="D51" s="11"/>
      <c r="E51" s="11"/>
      <c r="F51" s="11"/>
      <c r="G51" s="11"/>
      <c r="H51" s="11"/>
      <c r="I51" s="11" t="s">
        <v>345</v>
      </c>
      <c r="J51" s="11" t="s">
        <v>345</v>
      </c>
      <c r="K51" s="11" t="s">
        <v>340</v>
      </c>
      <c r="L51" s="11"/>
      <c r="M51" s="25"/>
      <c r="N51" s="24"/>
      <c r="O51" s="24"/>
      <c r="P51" s="24"/>
      <c r="Q51" s="24"/>
      <c r="R51" s="24"/>
      <c r="S51" s="25">
        <v>1.98</v>
      </c>
      <c r="T51" s="25">
        <v>1.98</v>
      </c>
    </row>
    <row r="52" s="1" customFormat="1" ht="41" customHeight="1" spans="1:20">
      <c r="A52" s="13"/>
      <c r="B52" s="13"/>
      <c r="C52" s="11"/>
      <c r="D52" s="11"/>
      <c r="E52" s="11"/>
      <c r="F52" s="11"/>
      <c r="G52" s="11" t="s">
        <v>346</v>
      </c>
      <c r="H52" s="11"/>
      <c r="I52" s="11"/>
      <c r="J52" s="11"/>
      <c r="K52" s="11" t="s">
        <v>347</v>
      </c>
      <c r="L52" s="11"/>
      <c r="M52" s="25"/>
      <c r="N52" s="24"/>
      <c r="O52" s="24"/>
      <c r="P52" s="24"/>
      <c r="Q52" s="25">
        <v>0.54</v>
      </c>
      <c r="R52" s="24"/>
      <c r="S52" s="25"/>
      <c r="T52" s="25"/>
    </row>
    <row r="53" s="1" customFormat="1" ht="41" customHeight="1" spans="1:20">
      <c r="A53" s="13"/>
      <c r="B53" s="13"/>
      <c r="C53" s="11"/>
      <c r="D53" s="11"/>
      <c r="E53" s="11"/>
      <c r="F53" s="11"/>
      <c r="G53" s="11" t="s">
        <v>348</v>
      </c>
      <c r="H53" s="11"/>
      <c r="I53" s="11"/>
      <c r="J53" s="11"/>
      <c r="K53" s="11" t="s">
        <v>340</v>
      </c>
      <c r="L53" s="11"/>
      <c r="M53" s="25"/>
      <c r="N53" s="24"/>
      <c r="O53" s="24"/>
      <c r="P53" s="24"/>
      <c r="Q53" s="25">
        <v>1.5</v>
      </c>
      <c r="R53" s="24"/>
      <c r="S53" s="25"/>
      <c r="T53" s="25"/>
    </row>
    <row r="54" s="1" customFormat="1" ht="41" customHeight="1" spans="1:20">
      <c r="A54" s="13"/>
      <c r="B54" s="13"/>
      <c r="C54" s="11" t="s">
        <v>349</v>
      </c>
      <c r="D54" s="11"/>
      <c r="E54" s="11" t="s">
        <v>349</v>
      </c>
      <c r="F54" s="11"/>
      <c r="G54" s="11"/>
      <c r="H54" s="11"/>
      <c r="I54" s="11"/>
      <c r="J54" s="11"/>
      <c r="K54" s="11" t="s">
        <v>350</v>
      </c>
      <c r="L54" s="11"/>
      <c r="M54" s="26">
        <f>29.5/15</f>
        <v>1.96666666666667</v>
      </c>
      <c r="N54" s="24"/>
      <c r="O54" s="26">
        <f>29.5/15</f>
        <v>1.96666666666667</v>
      </c>
      <c r="P54" s="24"/>
      <c r="Q54" s="24"/>
      <c r="R54" s="24"/>
      <c r="S54" s="25"/>
      <c r="T54" s="25"/>
    </row>
    <row r="55" s="1" customFormat="1" ht="41" customHeight="1" spans="1:20">
      <c r="A55" s="13"/>
      <c r="B55" s="13"/>
      <c r="C55" s="11" t="s">
        <v>349</v>
      </c>
      <c r="D55" s="11"/>
      <c r="E55" s="11" t="s">
        <v>349</v>
      </c>
      <c r="F55" s="11"/>
      <c r="G55" s="11"/>
      <c r="H55" s="11"/>
      <c r="I55" s="11"/>
      <c r="J55" s="11"/>
      <c r="K55" s="11" t="s">
        <v>351</v>
      </c>
      <c r="L55" s="11"/>
      <c r="M55" s="26">
        <f>13/5</f>
        <v>2.6</v>
      </c>
      <c r="N55" s="24"/>
      <c r="O55" s="26">
        <f>13/5</f>
        <v>2.6</v>
      </c>
      <c r="P55" s="24"/>
      <c r="Q55" s="24"/>
      <c r="R55" s="24"/>
      <c r="S55" s="25"/>
      <c r="T55" s="25"/>
    </row>
    <row r="56" s="1" customFormat="1" ht="41" customHeight="1" spans="1:20">
      <c r="A56" s="13"/>
      <c r="B56" s="13"/>
      <c r="C56" s="11" t="s">
        <v>352</v>
      </c>
      <c r="D56" s="11" t="s">
        <v>352</v>
      </c>
      <c r="E56" s="11" t="s">
        <v>352</v>
      </c>
      <c r="F56" s="11"/>
      <c r="G56" s="11"/>
      <c r="H56" s="11" t="s">
        <v>352</v>
      </c>
      <c r="I56" s="11" t="s">
        <v>352</v>
      </c>
      <c r="J56" s="11" t="s">
        <v>352</v>
      </c>
      <c r="K56" s="11" t="s">
        <v>336</v>
      </c>
      <c r="L56" s="11"/>
      <c r="M56" s="26">
        <f>23.5/6</f>
        <v>3.91666666666667</v>
      </c>
      <c r="N56" s="25">
        <v>3.91</v>
      </c>
      <c r="O56" s="26">
        <f>23.5/6</f>
        <v>3.91666666666667</v>
      </c>
      <c r="P56" s="24"/>
      <c r="Q56" s="24"/>
      <c r="R56" s="26">
        <v>4.08</v>
      </c>
      <c r="S56" s="25">
        <v>4.133</v>
      </c>
      <c r="T56" s="25">
        <v>4.133</v>
      </c>
    </row>
    <row r="57" s="1" customFormat="1" ht="41" customHeight="1" spans="1:20">
      <c r="A57" s="14"/>
      <c r="B57" s="14"/>
      <c r="C57" s="11" t="s">
        <v>352</v>
      </c>
      <c r="D57" s="11"/>
      <c r="E57" s="11"/>
      <c r="F57" s="11" t="s">
        <v>352</v>
      </c>
      <c r="G57" s="11" t="s">
        <v>352</v>
      </c>
      <c r="H57" s="11" t="s">
        <v>352</v>
      </c>
      <c r="I57" s="11"/>
      <c r="J57" s="11"/>
      <c r="K57" s="11" t="s">
        <v>335</v>
      </c>
      <c r="L57" s="11"/>
      <c r="M57" s="26">
        <f>35/12</f>
        <v>2.91666666666667</v>
      </c>
      <c r="N57" s="24"/>
      <c r="O57" s="26"/>
      <c r="P57" s="25">
        <v>2.58333</v>
      </c>
      <c r="Q57" s="25">
        <v>1.75</v>
      </c>
      <c r="R57" s="26">
        <v>3</v>
      </c>
      <c r="S57" s="25"/>
      <c r="T57" s="25"/>
    </row>
    <row r="58" s="1" customFormat="1" ht="41" customHeight="1" spans="1:20">
      <c r="A58" s="12">
        <v>6</v>
      </c>
      <c r="B58" s="12" t="s">
        <v>49</v>
      </c>
      <c r="C58" s="11" t="s">
        <v>353</v>
      </c>
      <c r="D58" s="11"/>
      <c r="E58" s="11"/>
      <c r="F58" s="11"/>
      <c r="G58" s="11" t="s">
        <v>353</v>
      </c>
      <c r="H58" s="11"/>
      <c r="I58" s="11"/>
      <c r="J58" s="11"/>
      <c r="K58" s="11" t="s">
        <v>354</v>
      </c>
      <c r="L58" s="11" t="s">
        <v>23</v>
      </c>
      <c r="M58" s="26">
        <f>98/60</f>
        <v>1.63333333333333</v>
      </c>
      <c r="N58" s="24"/>
      <c r="O58" s="26"/>
      <c r="P58" s="24"/>
      <c r="Q58" s="25">
        <v>1.58</v>
      </c>
      <c r="R58" s="24"/>
      <c r="S58" s="25"/>
      <c r="T58" s="25"/>
    </row>
    <row r="59" s="1" customFormat="1" ht="41" customHeight="1" spans="1:20">
      <c r="A59" s="13"/>
      <c r="B59" s="13"/>
      <c r="C59" s="11"/>
      <c r="D59" s="11" t="s">
        <v>355</v>
      </c>
      <c r="E59" s="11"/>
      <c r="F59" s="11"/>
      <c r="G59" s="11"/>
      <c r="H59" s="11"/>
      <c r="I59" s="11"/>
      <c r="J59" s="11"/>
      <c r="K59" s="11" t="s">
        <v>356</v>
      </c>
      <c r="L59" s="11"/>
      <c r="M59" s="26"/>
      <c r="N59" s="24">
        <v>1</v>
      </c>
      <c r="O59" s="26"/>
      <c r="P59" s="24"/>
      <c r="Q59" s="24"/>
      <c r="R59" s="24"/>
      <c r="S59" s="25"/>
      <c r="T59" s="25"/>
    </row>
    <row r="60" s="1" customFormat="1" ht="41" customHeight="1" spans="1:20">
      <c r="A60" s="13"/>
      <c r="B60" s="13"/>
      <c r="C60" s="11" t="s">
        <v>357</v>
      </c>
      <c r="D60" s="11"/>
      <c r="E60" s="11" t="s">
        <v>357</v>
      </c>
      <c r="F60" s="11"/>
      <c r="G60" s="11"/>
      <c r="H60" s="11"/>
      <c r="I60" s="11"/>
      <c r="J60" s="11"/>
      <c r="K60" s="11" t="s">
        <v>358</v>
      </c>
      <c r="L60" s="11"/>
      <c r="M60" s="26">
        <f>59/60</f>
        <v>0.983333333333333</v>
      </c>
      <c r="N60" s="24"/>
      <c r="O60" s="26">
        <f>59/60</f>
        <v>0.983333333333333</v>
      </c>
      <c r="P60" s="24"/>
      <c r="Q60" s="24"/>
      <c r="R60" s="24"/>
      <c r="S60" s="24"/>
      <c r="T60" s="24"/>
    </row>
    <row r="61" s="1" customFormat="1" ht="41" customHeight="1" spans="1:20">
      <c r="A61" s="13"/>
      <c r="B61" s="13"/>
      <c r="C61" s="11" t="s">
        <v>357</v>
      </c>
      <c r="D61" s="11"/>
      <c r="E61" s="11"/>
      <c r="F61" s="11" t="s">
        <v>357</v>
      </c>
      <c r="G61" s="11" t="s">
        <v>357</v>
      </c>
      <c r="H61" s="11" t="s">
        <v>357</v>
      </c>
      <c r="I61" s="11" t="s">
        <v>357</v>
      </c>
      <c r="J61" s="11"/>
      <c r="K61" s="11" t="s">
        <v>359</v>
      </c>
      <c r="L61" s="11"/>
      <c r="M61" s="26">
        <f>33.5/35</f>
        <v>0.957142857142857</v>
      </c>
      <c r="N61" s="24"/>
      <c r="O61" s="24"/>
      <c r="P61" s="25">
        <v>0.97222</v>
      </c>
      <c r="Q61" s="25">
        <v>0.99</v>
      </c>
      <c r="R61" s="26">
        <v>0.97</v>
      </c>
      <c r="S61" s="25">
        <v>0.972</v>
      </c>
      <c r="T61" s="24"/>
    </row>
    <row r="62" s="1" customFormat="1" ht="41" customHeight="1" spans="1:20">
      <c r="A62" s="13"/>
      <c r="B62" s="13"/>
      <c r="C62" s="11"/>
      <c r="D62" s="11"/>
      <c r="E62" s="11"/>
      <c r="F62" s="11"/>
      <c r="G62" s="11"/>
      <c r="H62" s="11" t="s">
        <v>357</v>
      </c>
      <c r="I62" s="11"/>
      <c r="J62" s="11"/>
      <c r="K62" s="11" t="s">
        <v>360</v>
      </c>
      <c r="L62" s="11"/>
      <c r="M62" s="25"/>
      <c r="N62" s="24"/>
      <c r="O62" s="24"/>
      <c r="P62" s="24"/>
      <c r="Q62" s="24"/>
      <c r="R62" s="26">
        <v>0.98</v>
      </c>
      <c r="S62" s="24"/>
      <c r="T62" s="24"/>
    </row>
    <row r="63" s="1" customFormat="1" ht="41" customHeight="1" spans="1:20">
      <c r="A63" s="13"/>
      <c r="B63" s="13"/>
      <c r="C63" s="11"/>
      <c r="D63" s="11"/>
      <c r="E63" s="11"/>
      <c r="F63" s="11"/>
      <c r="G63" s="11"/>
      <c r="H63" s="11"/>
      <c r="I63" s="11" t="s">
        <v>357</v>
      </c>
      <c r="J63" s="11"/>
      <c r="K63" s="11" t="s">
        <v>361</v>
      </c>
      <c r="L63" s="11"/>
      <c r="M63" s="25"/>
      <c r="N63" s="24"/>
      <c r="O63" s="24"/>
      <c r="P63" s="24"/>
      <c r="Q63" s="24"/>
      <c r="R63" s="24"/>
      <c r="S63" s="25">
        <v>0.64</v>
      </c>
      <c r="T63" s="24"/>
    </row>
    <row r="64" s="1" customFormat="1" ht="41" customHeight="1" spans="1:20">
      <c r="A64" s="13"/>
      <c r="B64" s="13"/>
      <c r="C64" s="11"/>
      <c r="D64" s="11"/>
      <c r="E64" s="11"/>
      <c r="F64" s="11"/>
      <c r="G64" s="11"/>
      <c r="H64" s="11"/>
      <c r="I64" s="11" t="s">
        <v>357</v>
      </c>
      <c r="J64" s="11"/>
      <c r="K64" s="11" t="s">
        <v>362</v>
      </c>
      <c r="L64" s="11"/>
      <c r="M64" s="25"/>
      <c r="N64" s="24"/>
      <c r="O64" s="24"/>
      <c r="P64" s="24"/>
      <c r="Q64" s="24"/>
      <c r="R64" s="24"/>
      <c r="S64" s="25">
        <v>1.071</v>
      </c>
      <c r="T64" s="24"/>
    </row>
    <row r="65" s="1" customFormat="1" ht="41" customHeight="1" spans="1:20">
      <c r="A65" s="13"/>
      <c r="B65" s="13"/>
      <c r="C65" s="11" t="s">
        <v>357</v>
      </c>
      <c r="D65" s="11"/>
      <c r="E65" s="11" t="s">
        <v>357</v>
      </c>
      <c r="F65" s="11"/>
      <c r="G65" s="11"/>
      <c r="H65" s="11"/>
      <c r="I65" s="11"/>
      <c r="J65" s="11"/>
      <c r="K65" s="11" t="s">
        <v>363</v>
      </c>
      <c r="L65" s="11"/>
      <c r="M65" s="26">
        <f>92/72</f>
        <v>1.27777777777778</v>
      </c>
      <c r="N65" s="24"/>
      <c r="O65" s="26">
        <f>92/72</f>
        <v>1.27777777777778</v>
      </c>
      <c r="P65" s="24"/>
      <c r="Q65" s="24"/>
      <c r="R65" s="24"/>
      <c r="S65" s="24"/>
      <c r="T65" s="24"/>
    </row>
    <row r="66" s="1" customFormat="1" ht="51" customHeight="1" spans="1:20">
      <c r="A66" s="14"/>
      <c r="B66" s="14"/>
      <c r="C66" s="11" t="s">
        <v>142</v>
      </c>
      <c r="D66" s="11"/>
      <c r="E66" s="11"/>
      <c r="F66" s="11"/>
      <c r="G66" s="11"/>
      <c r="H66" s="11"/>
      <c r="I66" s="11"/>
      <c r="J66" s="11"/>
      <c r="K66" s="11" t="s">
        <v>364</v>
      </c>
      <c r="L66" s="11"/>
      <c r="M66" s="26">
        <f>88/60</f>
        <v>1.46666666666667</v>
      </c>
      <c r="N66" s="24"/>
      <c r="O66" s="24"/>
      <c r="P66" s="24"/>
      <c r="Q66" s="24"/>
      <c r="R66" s="24"/>
      <c r="S66" s="24"/>
      <c r="T66" s="24"/>
    </row>
    <row r="67" s="1" customFormat="1" ht="41" customHeight="1" spans="1:20">
      <c r="A67" s="10">
        <v>7</v>
      </c>
      <c r="B67" s="10" t="s">
        <v>50</v>
      </c>
      <c r="C67" s="11"/>
      <c r="D67" s="11" t="s">
        <v>365</v>
      </c>
      <c r="E67" s="11"/>
      <c r="F67" s="11"/>
      <c r="G67" s="11"/>
      <c r="H67" s="11"/>
      <c r="I67" s="11"/>
      <c r="J67" s="11"/>
      <c r="K67" s="11" t="s">
        <v>366</v>
      </c>
      <c r="L67" s="11" t="s">
        <v>156</v>
      </c>
      <c r="M67" s="25"/>
      <c r="N67" s="25">
        <v>0.41</v>
      </c>
      <c r="O67" s="24"/>
      <c r="P67" s="24"/>
      <c r="Q67" s="24"/>
      <c r="R67" s="24"/>
      <c r="S67" s="24"/>
      <c r="T67" s="24"/>
    </row>
    <row r="68" s="1" customFormat="1" ht="41" customHeight="1" spans="1:20">
      <c r="A68" s="12">
        <v>8</v>
      </c>
      <c r="B68" s="12" t="s">
        <v>51</v>
      </c>
      <c r="C68" s="11"/>
      <c r="D68" s="11"/>
      <c r="E68" s="11"/>
      <c r="F68" s="11"/>
      <c r="G68" s="11"/>
      <c r="H68" s="11"/>
      <c r="I68" s="11" t="s">
        <v>367</v>
      </c>
      <c r="J68" s="11" t="s">
        <v>367</v>
      </c>
      <c r="K68" s="11" t="s">
        <v>368</v>
      </c>
      <c r="L68" s="11" t="s">
        <v>156</v>
      </c>
      <c r="M68" s="25"/>
      <c r="N68" s="24"/>
      <c r="O68" s="24"/>
      <c r="P68" s="24"/>
      <c r="Q68" s="24"/>
      <c r="R68" s="24"/>
      <c r="S68" s="25">
        <v>0.993</v>
      </c>
      <c r="T68" s="25">
        <v>0.993</v>
      </c>
    </row>
    <row r="69" s="1" customFormat="1" ht="41" customHeight="1" spans="1:20">
      <c r="A69" s="13"/>
      <c r="B69" s="13"/>
      <c r="C69" s="11"/>
      <c r="D69" s="11"/>
      <c r="E69" s="11"/>
      <c r="F69" s="11"/>
      <c r="G69" s="11"/>
      <c r="H69" s="11"/>
      <c r="I69" s="11" t="s">
        <v>369</v>
      </c>
      <c r="J69" s="11" t="s">
        <v>369</v>
      </c>
      <c r="K69" s="11" t="s">
        <v>370</v>
      </c>
      <c r="L69" s="11"/>
      <c r="M69" s="25"/>
      <c r="N69" s="24"/>
      <c r="O69" s="24"/>
      <c r="P69" s="24"/>
      <c r="Q69" s="24"/>
      <c r="R69" s="24"/>
      <c r="S69" s="25">
        <v>1.1</v>
      </c>
      <c r="T69" s="25">
        <v>1.1</v>
      </c>
    </row>
    <row r="70" s="1" customFormat="1" ht="41" customHeight="1" spans="1:20">
      <c r="A70" s="10">
        <v>9</v>
      </c>
      <c r="B70" s="10" t="s">
        <v>52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25"/>
      <c r="N70" s="24"/>
      <c r="O70" s="24"/>
      <c r="P70" s="24"/>
      <c r="Q70" s="24"/>
      <c r="R70" s="24"/>
      <c r="S70" s="24"/>
      <c r="T70" s="24"/>
    </row>
    <row r="71" s="1" customFormat="1" ht="51" customHeight="1" spans="1:20">
      <c r="A71" s="10">
        <v>10</v>
      </c>
      <c r="B71" s="10" t="s">
        <v>57</v>
      </c>
      <c r="C71" s="11" t="s">
        <v>371</v>
      </c>
      <c r="D71" s="11"/>
      <c r="E71" s="11" t="s">
        <v>371</v>
      </c>
      <c r="F71" s="11"/>
      <c r="G71" s="11"/>
      <c r="H71" s="11"/>
      <c r="I71" s="11"/>
      <c r="J71" s="11"/>
      <c r="K71" s="11" t="s">
        <v>372</v>
      </c>
      <c r="L71" s="11" t="s">
        <v>55</v>
      </c>
      <c r="M71" s="25">
        <v>143.6</v>
      </c>
      <c r="N71" s="24"/>
      <c r="O71" s="25">
        <v>143.6</v>
      </c>
      <c r="P71" s="24"/>
      <c r="Q71" s="24"/>
      <c r="R71" s="24"/>
      <c r="S71" s="24"/>
      <c r="T71" s="24"/>
    </row>
    <row r="72" s="1" customFormat="1" ht="51" customHeight="1" spans="1:20">
      <c r="A72" s="10"/>
      <c r="B72" s="10"/>
      <c r="C72" s="11" t="s">
        <v>373</v>
      </c>
      <c r="D72" s="11"/>
      <c r="E72" s="11" t="s">
        <v>373</v>
      </c>
      <c r="F72" s="11"/>
      <c r="G72" s="11"/>
      <c r="H72" s="11"/>
      <c r="I72" s="11"/>
      <c r="J72" s="11"/>
      <c r="K72" s="11" t="s">
        <v>374</v>
      </c>
      <c r="L72" s="11"/>
      <c r="M72" s="25">
        <v>98</v>
      </c>
      <c r="N72" s="24"/>
      <c r="O72" s="24">
        <v>96.9</v>
      </c>
      <c r="P72" s="24"/>
      <c r="Q72" s="24"/>
      <c r="R72" s="24"/>
      <c r="S72" s="24"/>
      <c r="T72" s="24"/>
    </row>
    <row r="73" s="1" customFormat="1" ht="41" customHeight="1" spans="1:20">
      <c r="A73" s="10">
        <v>11</v>
      </c>
      <c r="B73" s="10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25"/>
      <c r="N73" s="24"/>
      <c r="O73" s="24"/>
      <c r="P73" s="24"/>
      <c r="Q73" s="24"/>
      <c r="R73" s="24"/>
      <c r="S73" s="24"/>
      <c r="T73" s="24"/>
    </row>
    <row r="74" s="1" customFormat="1" ht="41" customHeight="1" spans="1:20">
      <c r="A74" s="10">
        <v>12</v>
      </c>
      <c r="B74" s="10" t="s">
        <v>59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25"/>
      <c r="N74" s="24"/>
      <c r="O74" s="24"/>
      <c r="P74" s="24"/>
      <c r="Q74" s="24"/>
      <c r="R74" s="24"/>
      <c r="S74" s="24"/>
      <c r="T74" s="24"/>
    </row>
    <row r="75" s="1" customFormat="1" ht="41" customHeight="1" spans="1:20">
      <c r="A75" s="10">
        <v>13</v>
      </c>
      <c r="B75" s="10" t="s">
        <v>60</v>
      </c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25"/>
      <c r="N75" s="24"/>
      <c r="O75" s="24"/>
      <c r="P75" s="24"/>
      <c r="Q75" s="24"/>
      <c r="R75" s="24"/>
      <c r="S75" s="24"/>
      <c r="T75" s="24"/>
    </row>
    <row r="76" s="1" customFormat="1" ht="41" customHeight="1" spans="1:20">
      <c r="A76" s="10">
        <v>14</v>
      </c>
      <c r="B76" s="10" t="s">
        <v>61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25"/>
      <c r="N76" s="24"/>
      <c r="O76" s="24"/>
      <c r="P76" s="24"/>
      <c r="Q76" s="24"/>
      <c r="R76" s="24"/>
      <c r="S76" s="24"/>
      <c r="T76" s="24"/>
    </row>
    <row r="77" s="1" customFormat="1" ht="41" customHeight="1" spans="1:20">
      <c r="A77" s="12">
        <v>15</v>
      </c>
      <c r="B77" s="12" t="s">
        <v>62</v>
      </c>
      <c r="C77" s="11"/>
      <c r="D77" s="11"/>
      <c r="E77" s="11"/>
      <c r="F77" s="11"/>
      <c r="G77" s="11"/>
      <c r="H77" s="11"/>
      <c r="I77" s="11"/>
      <c r="J77" s="11" t="s">
        <v>375</v>
      </c>
      <c r="K77" s="11" t="s">
        <v>376</v>
      </c>
      <c r="L77" s="11" t="s">
        <v>55</v>
      </c>
      <c r="M77" s="25"/>
      <c r="N77" s="24"/>
      <c r="O77" s="24"/>
      <c r="P77" s="24"/>
      <c r="Q77" s="24"/>
      <c r="R77" s="24"/>
      <c r="S77" s="24"/>
      <c r="T77" s="25">
        <v>0.5</v>
      </c>
    </row>
    <row r="78" s="1" customFormat="1" ht="41" customHeight="1" spans="1:20">
      <c r="A78" s="13"/>
      <c r="B78" s="13"/>
      <c r="C78" s="11"/>
      <c r="D78" s="11"/>
      <c r="E78" s="11"/>
      <c r="F78" s="11"/>
      <c r="G78" s="11" t="s">
        <v>375</v>
      </c>
      <c r="H78" s="11"/>
      <c r="I78" s="11"/>
      <c r="J78" s="11"/>
      <c r="K78" s="11" t="s">
        <v>377</v>
      </c>
      <c r="L78" s="11"/>
      <c r="M78" s="25"/>
      <c r="N78" s="24"/>
      <c r="O78" s="25"/>
      <c r="P78" s="24"/>
      <c r="Q78" s="25">
        <v>2.8</v>
      </c>
      <c r="R78" s="24"/>
      <c r="S78" s="24"/>
      <c r="T78" s="24"/>
    </row>
    <row r="79" s="1" customFormat="1" ht="41" customHeight="1" spans="1:20">
      <c r="A79" s="13"/>
      <c r="B79" s="13"/>
      <c r="C79" s="11"/>
      <c r="D79" s="11"/>
      <c r="E79" s="11"/>
      <c r="F79" s="11"/>
      <c r="G79" s="11"/>
      <c r="H79" s="11"/>
      <c r="I79" s="11" t="s">
        <v>375</v>
      </c>
      <c r="J79" s="11" t="s">
        <v>375</v>
      </c>
      <c r="K79" s="11" t="s">
        <v>378</v>
      </c>
      <c r="L79" s="11"/>
      <c r="M79" s="25"/>
      <c r="N79" s="24"/>
      <c r="O79" s="24"/>
      <c r="P79" s="24"/>
      <c r="Q79" s="24"/>
      <c r="R79" s="24"/>
      <c r="S79" s="24">
        <v>1</v>
      </c>
      <c r="T79" s="24">
        <v>1</v>
      </c>
    </row>
    <row r="80" s="1" customFormat="1" ht="41" customHeight="1" spans="1:20">
      <c r="A80" s="13"/>
      <c r="B80" s="13"/>
      <c r="C80" s="11" t="s">
        <v>379</v>
      </c>
      <c r="D80" s="11" t="s">
        <v>379</v>
      </c>
      <c r="E80" s="11" t="s">
        <v>379</v>
      </c>
      <c r="F80" s="11"/>
      <c r="G80" s="11" t="s">
        <v>379</v>
      </c>
      <c r="H80" s="11" t="s">
        <v>379</v>
      </c>
      <c r="I80" s="11" t="s">
        <v>380</v>
      </c>
      <c r="J80" s="11"/>
      <c r="K80" s="11" t="s">
        <v>376</v>
      </c>
      <c r="L80" s="11"/>
      <c r="M80" s="25">
        <v>0.6</v>
      </c>
      <c r="N80" s="25">
        <v>0.6</v>
      </c>
      <c r="O80" s="25">
        <v>0.6</v>
      </c>
      <c r="P80" s="24"/>
      <c r="Q80" s="25">
        <v>0.5</v>
      </c>
      <c r="R80" s="25">
        <v>0.48</v>
      </c>
      <c r="S80" s="25">
        <v>0.5</v>
      </c>
      <c r="T80" s="24"/>
    </row>
    <row r="81" s="1" customFormat="1" ht="41" customHeight="1" spans="1:20">
      <c r="A81" s="13"/>
      <c r="B81" s="13"/>
      <c r="C81" s="11" t="s">
        <v>379</v>
      </c>
      <c r="D81" s="11"/>
      <c r="E81" s="11"/>
      <c r="F81" s="11" t="s">
        <v>379</v>
      </c>
      <c r="G81" s="11" t="s">
        <v>379</v>
      </c>
      <c r="H81" s="11" t="s">
        <v>379</v>
      </c>
      <c r="I81" s="11" t="s">
        <v>380</v>
      </c>
      <c r="J81" s="11"/>
      <c r="K81" s="11" t="s">
        <v>378</v>
      </c>
      <c r="L81" s="11"/>
      <c r="M81" s="25">
        <v>0.8</v>
      </c>
      <c r="N81" s="24"/>
      <c r="O81" s="25"/>
      <c r="P81" s="25">
        <v>0.65</v>
      </c>
      <c r="Q81" s="25">
        <v>0.6</v>
      </c>
      <c r="R81" s="25">
        <v>0.6</v>
      </c>
      <c r="S81" s="25">
        <v>0.6</v>
      </c>
      <c r="T81" s="24"/>
    </row>
    <row r="82" s="1" customFormat="1" ht="48" customHeight="1" spans="1:20">
      <c r="A82" s="13"/>
      <c r="B82" s="13"/>
      <c r="C82" s="11" t="s">
        <v>381</v>
      </c>
      <c r="D82" s="11"/>
      <c r="E82" s="11" t="s">
        <v>381</v>
      </c>
      <c r="F82" s="11"/>
      <c r="G82" s="11"/>
      <c r="H82" s="11"/>
      <c r="I82" s="11"/>
      <c r="J82" s="11"/>
      <c r="K82" s="11" t="s">
        <v>382</v>
      </c>
      <c r="L82" s="11"/>
      <c r="M82" s="25">
        <v>2.5</v>
      </c>
      <c r="N82" s="24"/>
      <c r="O82" s="25">
        <v>2.5</v>
      </c>
      <c r="P82" s="25"/>
      <c r="Q82" s="25"/>
      <c r="R82" s="25"/>
      <c r="S82" s="25"/>
      <c r="T82" s="24"/>
    </row>
    <row r="83" s="1" customFormat="1" ht="48" customHeight="1" spans="1:20">
      <c r="A83" s="13"/>
      <c r="B83" s="13"/>
      <c r="C83" s="11" t="s">
        <v>381</v>
      </c>
      <c r="D83" s="11"/>
      <c r="E83" s="11" t="s">
        <v>381</v>
      </c>
      <c r="F83" s="11"/>
      <c r="G83" s="11"/>
      <c r="H83" s="11"/>
      <c r="I83" s="11"/>
      <c r="J83" s="11"/>
      <c r="K83" s="11" t="s">
        <v>383</v>
      </c>
      <c r="L83" s="11"/>
      <c r="M83" s="25">
        <v>2.7</v>
      </c>
      <c r="N83" s="24"/>
      <c r="O83" s="25">
        <v>2.7</v>
      </c>
      <c r="P83" s="25"/>
      <c r="Q83" s="25"/>
      <c r="R83" s="25"/>
      <c r="S83" s="25"/>
      <c r="T83" s="24"/>
    </row>
    <row r="84" s="1" customFormat="1" ht="41" customHeight="1" spans="1:20">
      <c r="A84" s="13"/>
      <c r="B84" s="13"/>
      <c r="C84" s="11" t="s">
        <v>384</v>
      </c>
      <c r="D84" s="11"/>
      <c r="E84" s="11"/>
      <c r="F84" s="11"/>
      <c r="G84" s="11"/>
      <c r="H84" s="11"/>
      <c r="I84" s="11"/>
      <c r="J84" s="11"/>
      <c r="K84" s="11" t="s">
        <v>385</v>
      </c>
      <c r="L84" s="11"/>
      <c r="M84" s="25">
        <v>2.5</v>
      </c>
      <c r="N84" s="24"/>
      <c r="O84" s="25"/>
      <c r="P84" s="25"/>
      <c r="Q84" s="25"/>
      <c r="R84" s="25"/>
      <c r="S84" s="25"/>
      <c r="T84" s="24"/>
    </row>
    <row r="85" s="1" customFormat="1" ht="41" customHeight="1" spans="1:20">
      <c r="A85" s="13"/>
      <c r="B85" s="13"/>
      <c r="C85" s="11"/>
      <c r="D85" s="11"/>
      <c r="E85" s="11"/>
      <c r="F85" s="11"/>
      <c r="G85" s="11"/>
      <c r="H85" s="11"/>
      <c r="I85" s="11" t="s">
        <v>386</v>
      </c>
      <c r="J85" s="11" t="s">
        <v>386</v>
      </c>
      <c r="K85" s="11" t="s">
        <v>387</v>
      </c>
      <c r="L85" s="11"/>
      <c r="M85" s="25"/>
      <c r="N85" s="24"/>
      <c r="O85" s="25"/>
      <c r="P85" s="25"/>
      <c r="Q85" s="25"/>
      <c r="R85" s="25"/>
      <c r="S85" s="25">
        <v>2.7</v>
      </c>
      <c r="T85" s="25">
        <v>2.7</v>
      </c>
    </row>
    <row r="86" s="1" customFormat="1" ht="41" customHeight="1" spans="1:20">
      <c r="A86" s="13"/>
      <c r="B86" s="13"/>
      <c r="C86" s="11"/>
      <c r="D86" s="11"/>
      <c r="E86" s="11"/>
      <c r="F86" s="11"/>
      <c r="G86" s="11" t="s">
        <v>388</v>
      </c>
      <c r="H86" s="11"/>
      <c r="I86" s="11" t="s">
        <v>388</v>
      </c>
      <c r="J86" s="11" t="s">
        <v>388</v>
      </c>
      <c r="K86" s="11" t="s">
        <v>389</v>
      </c>
      <c r="L86" s="11"/>
      <c r="M86" s="25"/>
      <c r="N86" s="24"/>
      <c r="O86" s="25"/>
      <c r="P86" s="25"/>
      <c r="Q86" s="25">
        <v>4</v>
      </c>
      <c r="R86" s="25"/>
      <c r="S86" s="25">
        <v>4</v>
      </c>
      <c r="T86" s="25">
        <v>4</v>
      </c>
    </row>
    <row r="87" s="1" customFormat="1" ht="41" customHeight="1" spans="1:20">
      <c r="A87" s="13"/>
      <c r="B87" s="13"/>
      <c r="C87" s="11"/>
      <c r="D87" s="11"/>
      <c r="E87" s="11"/>
      <c r="F87" s="11"/>
      <c r="G87" s="11" t="s">
        <v>390</v>
      </c>
      <c r="H87" s="11"/>
      <c r="I87" s="11"/>
      <c r="J87" s="11"/>
      <c r="K87" s="11" t="s">
        <v>389</v>
      </c>
      <c r="L87" s="11"/>
      <c r="M87" s="25"/>
      <c r="N87" s="24"/>
      <c r="O87" s="25"/>
      <c r="P87" s="25"/>
      <c r="Q87" s="25">
        <v>2</v>
      </c>
      <c r="R87" s="25"/>
      <c r="S87" s="25"/>
      <c r="T87" s="25"/>
    </row>
    <row r="88" s="1" customFormat="1" ht="41" customHeight="1" spans="1:20">
      <c r="A88" s="14"/>
      <c r="B88" s="14"/>
      <c r="C88" s="11" t="s">
        <v>391</v>
      </c>
      <c r="D88" s="11"/>
      <c r="E88" s="11"/>
      <c r="F88" s="11"/>
      <c r="G88" s="11"/>
      <c r="H88" s="11"/>
      <c r="I88" s="11"/>
      <c r="J88" s="11"/>
      <c r="K88" s="11" t="s">
        <v>392</v>
      </c>
      <c r="L88" s="11"/>
      <c r="M88" s="25">
        <v>1.2</v>
      </c>
      <c r="N88" s="24"/>
      <c r="O88" s="25"/>
      <c r="P88" s="25"/>
      <c r="Q88" s="25"/>
      <c r="R88" s="25"/>
      <c r="S88" s="25"/>
      <c r="T88" s="25"/>
    </row>
    <row r="89" s="1" customFormat="1" ht="41" customHeight="1" spans="1:20">
      <c r="A89" s="10">
        <v>16</v>
      </c>
      <c r="B89" s="10" t="s">
        <v>70</v>
      </c>
      <c r="C89" s="11"/>
      <c r="D89" s="11"/>
      <c r="E89" s="11"/>
      <c r="F89" s="11" t="s">
        <v>159</v>
      </c>
      <c r="G89" s="11" t="s">
        <v>159</v>
      </c>
      <c r="H89" s="11" t="s">
        <v>159</v>
      </c>
      <c r="I89" s="11" t="s">
        <v>159</v>
      </c>
      <c r="J89" s="11" t="s">
        <v>159</v>
      </c>
      <c r="K89" s="11" t="s">
        <v>393</v>
      </c>
      <c r="L89" s="11" t="s">
        <v>73</v>
      </c>
      <c r="M89" s="26"/>
      <c r="N89" s="26"/>
      <c r="O89" s="26"/>
      <c r="P89" s="26">
        <v>12.4</v>
      </c>
      <c r="Q89" s="26">
        <v>16</v>
      </c>
      <c r="R89" s="26">
        <v>13</v>
      </c>
      <c r="S89" s="26">
        <v>12</v>
      </c>
      <c r="T89" s="26">
        <v>12</v>
      </c>
    </row>
    <row r="90" s="1" customFormat="1" ht="41" customHeight="1" spans="1:20">
      <c r="A90" s="10"/>
      <c r="B90" s="10"/>
      <c r="C90" s="11" t="s">
        <v>159</v>
      </c>
      <c r="D90" s="11"/>
      <c r="E90" s="11"/>
      <c r="F90" s="11"/>
      <c r="G90" s="11" t="s">
        <v>159</v>
      </c>
      <c r="H90" s="11"/>
      <c r="I90" s="11"/>
      <c r="J90" s="11"/>
      <c r="K90" s="11" t="s">
        <v>394</v>
      </c>
      <c r="L90" s="11"/>
      <c r="M90" s="26">
        <f>35.5/2</f>
        <v>17.75</v>
      </c>
      <c r="N90" s="26"/>
      <c r="O90" s="26"/>
      <c r="P90" s="26"/>
      <c r="Q90" s="26">
        <v>11.5</v>
      </c>
      <c r="R90" s="26"/>
      <c r="S90" s="26"/>
      <c r="T90" s="26"/>
    </row>
    <row r="91" s="1" customFormat="1" ht="41" customHeight="1" spans="1:20">
      <c r="A91" s="10"/>
      <c r="B91" s="10"/>
      <c r="C91" s="11" t="s">
        <v>159</v>
      </c>
      <c r="D91" s="11"/>
      <c r="E91" s="11"/>
      <c r="F91" s="11"/>
      <c r="G91" s="11"/>
      <c r="H91" s="11"/>
      <c r="I91" s="11"/>
      <c r="J91" s="11"/>
      <c r="K91" s="11" t="s">
        <v>395</v>
      </c>
      <c r="L91" s="11"/>
      <c r="M91" s="26">
        <f>82.3/7</f>
        <v>11.7571428571429</v>
      </c>
      <c r="N91" s="26"/>
      <c r="O91" s="26"/>
      <c r="P91" s="26"/>
      <c r="Q91" s="26"/>
      <c r="R91" s="26"/>
      <c r="S91" s="26"/>
      <c r="T91" s="26"/>
    </row>
    <row r="92" s="1" customFormat="1" ht="41" customHeight="1" spans="1:20">
      <c r="A92" s="10"/>
      <c r="B92" s="10"/>
      <c r="C92" s="11"/>
      <c r="D92" s="11" t="s">
        <v>71</v>
      </c>
      <c r="E92" s="11"/>
      <c r="F92" s="11"/>
      <c r="G92" s="11"/>
      <c r="H92" s="11"/>
      <c r="I92" s="11"/>
      <c r="J92" s="11"/>
      <c r="K92" s="11" t="s">
        <v>394</v>
      </c>
      <c r="L92" s="11"/>
      <c r="M92" s="26"/>
      <c r="N92" s="26">
        <v>18</v>
      </c>
      <c r="O92" s="26"/>
      <c r="P92" s="26"/>
      <c r="Q92" s="26"/>
      <c r="R92" s="26"/>
      <c r="S92" s="26"/>
      <c r="T92" s="26"/>
    </row>
    <row r="93" s="1" customFormat="1" ht="41" customHeight="1" spans="1:20">
      <c r="A93" s="10"/>
      <c r="B93" s="10"/>
      <c r="C93" s="11"/>
      <c r="D93" s="11"/>
      <c r="E93" s="11" t="s">
        <v>71</v>
      </c>
      <c r="F93" s="11"/>
      <c r="G93" s="11"/>
      <c r="H93" s="11"/>
      <c r="I93" s="11"/>
      <c r="J93" s="11"/>
      <c r="K93" s="11" t="s">
        <v>395</v>
      </c>
      <c r="L93" s="11"/>
      <c r="M93" s="26"/>
      <c r="N93" s="26"/>
      <c r="O93" s="26">
        <v>16</v>
      </c>
      <c r="P93" s="26"/>
      <c r="Q93" s="26"/>
      <c r="R93" s="26"/>
      <c r="S93" s="26"/>
      <c r="T93" s="26"/>
    </row>
    <row r="94" s="1" customFormat="1" ht="41" customHeight="1" spans="1:20">
      <c r="A94" s="10">
        <v>17</v>
      </c>
      <c r="B94" s="10" t="s">
        <v>74</v>
      </c>
      <c r="C94" s="11" t="s">
        <v>76</v>
      </c>
      <c r="D94" s="11" t="s">
        <v>76</v>
      </c>
      <c r="E94" s="11" t="s">
        <v>76</v>
      </c>
      <c r="F94" s="11" t="s">
        <v>76</v>
      </c>
      <c r="G94" s="11" t="s">
        <v>76</v>
      </c>
      <c r="H94" s="11" t="s">
        <v>76</v>
      </c>
      <c r="I94" s="11" t="s">
        <v>76</v>
      </c>
      <c r="J94" s="11" t="s">
        <v>76</v>
      </c>
      <c r="K94" s="11" t="s">
        <v>396</v>
      </c>
      <c r="L94" s="11" t="s">
        <v>78</v>
      </c>
      <c r="M94" s="25">
        <v>29.6</v>
      </c>
      <c r="N94" s="25">
        <v>29.6</v>
      </c>
      <c r="O94" s="24">
        <v>30.5</v>
      </c>
      <c r="P94" s="25">
        <v>25</v>
      </c>
      <c r="Q94" s="25">
        <v>29.7</v>
      </c>
      <c r="R94" s="26">
        <v>30</v>
      </c>
      <c r="S94" s="25">
        <v>28.8</v>
      </c>
      <c r="T94" s="25">
        <v>28.8</v>
      </c>
    </row>
    <row r="95" s="1" customFormat="1" ht="41" customHeight="1" spans="1:20">
      <c r="A95" s="10"/>
      <c r="B95" s="10"/>
      <c r="C95" s="11" t="s">
        <v>76</v>
      </c>
      <c r="D95" s="11"/>
      <c r="E95" s="11" t="s">
        <v>76</v>
      </c>
      <c r="F95" s="11"/>
      <c r="G95" s="11" t="s">
        <v>76</v>
      </c>
      <c r="H95" s="11" t="s">
        <v>76</v>
      </c>
      <c r="I95" s="11"/>
      <c r="J95" s="11"/>
      <c r="K95" s="11" t="s">
        <v>397</v>
      </c>
      <c r="L95" s="11"/>
      <c r="M95" s="26">
        <f>40.2/2</f>
        <v>20.1</v>
      </c>
      <c r="N95" s="24"/>
      <c r="O95" s="25">
        <v>18.9</v>
      </c>
      <c r="P95" s="24"/>
      <c r="Q95" s="25">
        <v>24</v>
      </c>
      <c r="R95" s="26">
        <v>18</v>
      </c>
      <c r="S95" s="24"/>
      <c r="T95" s="24"/>
    </row>
    <row r="96" s="1" customFormat="1" ht="41" customHeight="1" spans="1:20">
      <c r="A96" s="10">
        <v>18</v>
      </c>
      <c r="B96" s="10" t="s">
        <v>79</v>
      </c>
      <c r="C96" s="11"/>
      <c r="D96" s="11"/>
      <c r="E96" s="29"/>
      <c r="F96" s="11"/>
      <c r="G96" s="11"/>
      <c r="H96" s="11"/>
      <c r="I96" s="11"/>
      <c r="J96" s="11"/>
      <c r="K96" s="11"/>
      <c r="L96" s="11"/>
      <c r="M96" s="25"/>
      <c r="N96" s="24"/>
      <c r="O96" s="24"/>
      <c r="P96" s="24"/>
      <c r="Q96" s="24"/>
      <c r="R96" s="24"/>
      <c r="S96" s="24"/>
      <c r="T96" s="24"/>
    </row>
    <row r="97" s="1" customFormat="1" ht="41" customHeight="1" spans="1:20">
      <c r="A97" s="12">
        <v>19</v>
      </c>
      <c r="B97" s="12" t="s">
        <v>80</v>
      </c>
      <c r="C97" s="11"/>
      <c r="D97" s="11"/>
      <c r="E97" s="11" t="s">
        <v>398</v>
      </c>
      <c r="F97" s="11"/>
      <c r="G97" s="11"/>
      <c r="H97" s="11"/>
      <c r="I97" s="11"/>
      <c r="J97" s="11"/>
      <c r="K97" s="11" t="s">
        <v>399</v>
      </c>
      <c r="L97" s="11" t="s">
        <v>23</v>
      </c>
      <c r="M97" s="25"/>
      <c r="N97" s="24"/>
      <c r="O97" s="26">
        <v>1.86</v>
      </c>
      <c r="P97" s="24"/>
      <c r="Q97" s="24"/>
      <c r="R97" s="24"/>
      <c r="S97" s="24"/>
      <c r="T97" s="24"/>
    </row>
    <row r="98" s="1" customFormat="1" ht="41" customHeight="1" spans="1:20">
      <c r="A98" s="13"/>
      <c r="B98" s="13"/>
      <c r="C98" s="11"/>
      <c r="D98" s="11"/>
      <c r="E98" s="11"/>
      <c r="F98" s="11"/>
      <c r="G98" s="11"/>
      <c r="H98" s="11" t="s">
        <v>400</v>
      </c>
      <c r="I98" s="11"/>
      <c r="J98" s="11"/>
      <c r="K98" s="11" t="s">
        <v>401</v>
      </c>
      <c r="L98" s="11"/>
      <c r="M98" s="25"/>
      <c r="N98" s="24"/>
      <c r="O98" s="24"/>
      <c r="P98" s="24"/>
      <c r="Q98" s="24"/>
      <c r="R98" s="25">
        <v>3.4</v>
      </c>
      <c r="S98" s="24"/>
      <c r="T98" s="24"/>
    </row>
    <row r="99" s="1" customFormat="1" ht="41" customHeight="1" spans="1:20">
      <c r="A99" s="13"/>
      <c r="B99" s="13"/>
      <c r="C99" s="11"/>
      <c r="D99" s="11"/>
      <c r="E99" s="11"/>
      <c r="F99" s="11"/>
      <c r="G99" s="11" t="s">
        <v>402</v>
      </c>
      <c r="H99" s="11"/>
      <c r="I99" s="11"/>
      <c r="J99" s="11"/>
      <c r="K99" s="11" t="s">
        <v>403</v>
      </c>
      <c r="L99" s="11"/>
      <c r="M99" s="25"/>
      <c r="N99" s="24"/>
      <c r="O99" s="24"/>
      <c r="P99" s="24"/>
      <c r="Q99" s="25">
        <v>3.23</v>
      </c>
      <c r="R99" s="24"/>
      <c r="S99" s="24"/>
      <c r="T99" s="24"/>
    </row>
    <row r="100" s="1" customFormat="1" ht="41" customHeight="1" spans="1:20">
      <c r="A100" s="13"/>
      <c r="B100" s="13"/>
      <c r="C100" s="11"/>
      <c r="D100" s="11"/>
      <c r="E100" s="11"/>
      <c r="F100" s="11"/>
      <c r="G100" s="11"/>
      <c r="H100" s="11"/>
      <c r="I100" s="11" t="s">
        <v>404</v>
      </c>
      <c r="J100" s="11"/>
      <c r="K100" s="11" t="s">
        <v>401</v>
      </c>
      <c r="L100" s="11"/>
      <c r="M100" s="25"/>
      <c r="N100" s="24"/>
      <c r="O100" s="24"/>
      <c r="P100" s="24"/>
      <c r="Q100" s="24"/>
      <c r="R100" s="24"/>
      <c r="S100" s="25">
        <v>2.1</v>
      </c>
      <c r="T100" s="24"/>
    </row>
    <row r="101" s="1" customFormat="1" ht="41" customHeight="1" spans="1:20">
      <c r="A101" s="13"/>
      <c r="B101" s="13"/>
      <c r="C101" s="11"/>
      <c r="D101" s="11"/>
      <c r="E101" s="11"/>
      <c r="F101" s="11"/>
      <c r="G101" s="11"/>
      <c r="H101" s="11"/>
      <c r="I101" s="11" t="s">
        <v>405</v>
      </c>
      <c r="J101" s="11" t="s">
        <v>405</v>
      </c>
      <c r="K101" s="11" t="s">
        <v>406</v>
      </c>
      <c r="L101" s="11"/>
      <c r="M101" s="25"/>
      <c r="N101" s="24"/>
      <c r="O101" s="24"/>
      <c r="P101" s="24"/>
      <c r="Q101" s="24"/>
      <c r="R101" s="24"/>
      <c r="S101" s="25">
        <v>2.533</v>
      </c>
      <c r="T101" s="25">
        <v>2.533</v>
      </c>
    </row>
    <row r="102" s="1" customFormat="1" ht="50" customHeight="1" spans="1:20">
      <c r="A102" s="13"/>
      <c r="B102" s="13"/>
      <c r="C102" s="11" t="s">
        <v>82</v>
      </c>
      <c r="D102" s="11"/>
      <c r="E102" s="11" t="s">
        <v>82</v>
      </c>
      <c r="F102" s="11" t="s">
        <v>82</v>
      </c>
      <c r="G102" s="11" t="s">
        <v>82</v>
      </c>
      <c r="H102" s="11"/>
      <c r="I102" s="11"/>
      <c r="J102" s="11"/>
      <c r="K102" s="11" t="s">
        <v>406</v>
      </c>
      <c r="L102" s="11"/>
      <c r="M102" s="26">
        <f>34/24</f>
        <v>1.41666666666667</v>
      </c>
      <c r="N102" s="24"/>
      <c r="O102" s="26">
        <v>1.45</v>
      </c>
      <c r="P102" s="25">
        <v>1.04166</v>
      </c>
      <c r="Q102" s="25">
        <v>1.58</v>
      </c>
      <c r="R102" s="24"/>
      <c r="S102" s="24"/>
      <c r="T102" s="24"/>
    </row>
    <row r="103" s="1" customFormat="1" ht="50" customHeight="1" spans="1:20">
      <c r="A103" s="13"/>
      <c r="B103" s="13"/>
      <c r="C103" s="11" t="s">
        <v>82</v>
      </c>
      <c r="D103" s="11" t="s">
        <v>82</v>
      </c>
      <c r="E103" s="11"/>
      <c r="F103" s="11"/>
      <c r="G103" s="11"/>
      <c r="H103" s="11"/>
      <c r="I103" s="11"/>
      <c r="J103" s="11"/>
      <c r="K103" s="11" t="s">
        <v>407</v>
      </c>
      <c r="L103" s="11"/>
      <c r="M103" s="25">
        <v>1.5</v>
      </c>
      <c r="N103" s="25">
        <v>1.5</v>
      </c>
      <c r="O103" s="24"/>
      <c r="P103" s="24"/>
      <c r="Q103" s="24"/>
      <c r="R103" s="24"/>
      <c r="S103" s="24"/>
      <c r="T103" s="24"/>
    </row>
    <row r="104" s="1" customFormat="1" ht="41" customHeight="1" spans="1:20">
      <c r="A104" s="13"/>
      <c r="B104" s="13"/>
      <c r="C104" s="11"/>
      <c r="D104" s="11"/>
      <c r="E104" s="11"/>
      <c r="F104" s="11"/>
      <c r="G104" s="11"/>
      <c r="H104" s="11"/>
      <c r="I104" s="11" t="s">
        <v>408</v>
      </c>
      <c r="J104" s="11" t="s">
        <v>408</v>
      </c>
      <c r="K104" s="11" t="s">
        <v>409</v>
      </c>
      <c r="L104" s="11"/>
      <c r="M104" s="25"/>
      <c r="N104" s="24"/>
      <c r="O104" s="24"/>
      <c r="P104" s="24"/>
      <c r="Q104" s="24"/>
      <c r="R104" s="24"/>
      <c r="S104" s="25">
        <v>2.828</v>
      </c>
      <c r="T104" s="25">
        <v>2.828</v>
      </c>
    </row>
    <row r="105" s="1" customFormat="1" ht="41" customHeight="1" spans="1:20">
      <c r="A105" s="14"/>
      <c r="B105" s="14"/>
      <c r="C105" s="11" t="s">
        <v>398</v>
      </c>
      <c r="D105" s="11"/>
      <c r="E105" s="11"/>
      <c r="F105" s="11"/>
      <c r="G105" s="11"/>
      <c r="H105" s="11"/>
      <c r="I105" s="11"/>
      <c r="J105" s="11"/>
      <c r="K105" s="11" t="s">
        <v>399</v>
      </c>
      <c r="L105" s="11"/>
      <c r="M105" s="26">
        <f>55/30</f>
        <v>1.83333333333333</v>
      </c>
      <c r="N105" s="24"/>
      <c r="O105" s="24"/>
      <c r="P105" s="24"/>
      <c r="Q105" s="24"/>
      <c r="R105" s="24"/>
      <c r="S105" s="24"/>
      <c r="T105" s="24"/>
    </row>
    <row r="106" s="1" customFormat="1" ht="41" customHeight="1" spans="1:20">
      <c r="A106" s="12">
        <v>20</v>
      </c>
      <c r="B106" s="12" t="s">
        <v>84</v>
      </c>
      <c r="C106" s="11" t="s">
        <v>410</v>
      </c>
      <c r="D106" s="11"/>
      <c r="E106" s="11"/>
      <c r="F106" s="11"/>
      <c r="G106" s="11"/>
      <c r="H106" s="11"/>
      <c r="I106" s="11"/>
      <c r="J106" s="11"/>
      <c r="K106" s="11" t="s">
        <v>411</v>
      </c>
      <c r="L106" s="11" t="s">
        <v>55</v>
      </c>
      <c r="M106" s="25">
        <v>78</v>
      </c>
      <c r="N106" s="24"/>
      <c r="O106" s="24"/>
      <c r="P106" s="24"/>
      <c r="Q106" s="24"/>
      <c r="R106" s="24"/>
      <c r="S106" s="24"/>
      <c r="T106" s="24"/>
    </row>
    <row r="107" s="1" customFormat="1" ht="41" customHeight="1" spans="1:20">
      <c r="A107" s="13"/>
      <c r="B107" s="13"/>
      <c r="C107" s="11" t="s">
        <v>412</v>
      </c>
      <c r="D107" s="11"/>
      <c r="E107" s="11" t="s">
        <v>412</v>
      </c>
      <c r="F107" s="11"/>
      <c r="G107" s="11"/>
      <c r="H107" s="11"/>
      <c r="I107" s="11"/>
      <c r="J107" s="11"/>
      <c r="K107" s="11" t="s">
        <v>413</v>
      </c>
      <c r="L107" s="11"/>
      <c r="M107" s="25">
        <v>25.8</v>
      </c>
      <c r="N107" s="24"/>
      <c r="O107" s="25">
        <v>25.8</v>
      </c>
      <c r="P107" s="24"/>
      <c r="Q107" s="24"/>
      <c r="R107" s="24"/>
      <c r="S107" s="24"/>
      <c r="T107" s="24"/>
    </row>
    <row r="108" s="1" customFormat="1" ht="41" customHeight="1" spans="1:20">
      <c r="A108" s="13"/>
      <c r="B108" s="13"/>
      <c r="C108" s="11"/>
      <c r="D108" s="11"/>
      <c r="E108" s="11"/>
      <c r="F108" s="11"/>
      <c r="G108" s="11"/>
      <c r="H108" s="11"/>
      <c r="I108" s="11" t="s">
        <v>414</v>
      </c>
      <c r="J108" s="11" t="s">
        <v>414</v>
      </c>
      <c r="K108" s="11" t="s">
        <v>415</v>
      </c>
      <c r="L108" s="11"/>
      <c r="M108" s="25"/>
      <c r="N108" s="24"/>
      <c r="O108" s="24"/>
      <c r="P108" s="24"/>
      <c r="Q108" s="24"/>
      <c r="R108" s="24"/>
      <c r="S108" s="25">
        <v>14.26</v>
      </c>
      <c r="T108" s="25">
        <v>14.26</v>
      </c>
    </row>
    <row r="109" s="1" customFormat="1" ht="41" customHeight="1" spans="1:20">
      <c r="A109" s="13"/>
      <c r="B109" s="13"/>
      <c r="C109" s="11"/>
      <c r="D109" s="11"/>
      <c r="E109" s="11"/>
      <c r="F109" s="11"/>
      <c r="G109" s="11" t="s">
        <v>85</v>
      </c>
      <c r="H109" s="11"/>
      <c r="I109" s="11"/>
      <c r="J109" s="11"/>
      <c r="K109" s="11" t="s">
        <v>416</v>
      </c>
      <c r="L109" s="11"/>
      <c r="M109" s="25"/>
      <c r="N109" s="24"/>
      <c r="O109" s="24"/>
      <c r="P109" s="24"/>
      <c r="Q109" s="25">
        <v>39.8</v>
      </c>
      <c r="R109" s="24"/>
      <c r="S109" s="24"/>
      <c r="T109" s="24"/>
    </row>
    <row r="110" s="1" customFormat="1" ht="41" customHeight="1" spans="1:20">
      <c r="A110" s="13"/>
      <c r="B110" s="13"/>
      <c r="C110" s="11" t="s">
        <v>417</v>
      </c>
      <c r="D110" s="11" t="s">
        <v>417</v>
      </c>
      <c r="E110" s="11" t="s">
        <v>417</v>
      </c>
      <c r="F110" s="11"/>
      <c r="G110" s="11"/>
      <c r="H110" s="11"/>
      <c r="I110" s="11"/>
      <c r="J110" s="11"/>
      <c r="K110" s="11" t="s">
        <v>418</v>
      </c>
      <c r="L110" s="11"/>
      <c r="M110" s="26">
        <f t="shared" ref="M110:O110" si="1">49.5/10</f>
        <v>4.95</v>
      </c>
      <c r="N110" s="26">
        <f t="shared" si="1"/>
        <v>4.95</v>
      </c>
      <c r="O110" s="26">
        <f t="shared" si="1"/>
        <v>4.95</v>
      </c>
      <c r="P110" s="24"/>
      <c r="Q110" s="24"/>
      <c r="R110" s="24"/>
      <c r="S110" s="24"/>
      <c r="T110" s="24"/>
    </row>
    <row r="111" s="1" customFormat="1" ht="41" customHeight="1" spans="1:20">
      <c r="A111" s="13"/>
      <c r="B111" s="13"/>
      <c r="C111" s="11"/>
      <c r="D111" s="11"/>
      <c r="E111" s="11"/>
      <c r="F111" s="11"/>
      <c r="G111" s="11"/>
      <c r="H111" s="11"/>
      <c r="I111" s="11" t="s">
        <v>419</v>
      </c>
      <c r="J111" s="11" t="s">
        <v>419</v>
      </c>
      <c r="K111" s="11" t="s">
        <v>420</v>
      </c>
      <c r="L111" s="11"/>
      <c r="M111" s="25"/>
      <c r="N111" s="24"/>
      <c r="O111" s="24"/>
      <c r="P111" s="24"/>
      <c r="Q111" s="24"/>
      <c r="R111" s="24"/>
      <c r="S111" s="25">
        <v>38</v>
      </c>
      <c r="T111" s="25">
        <v>38</v>
      </c>
    </row>
    <row r="112" s="1" customFormat="1" ht="41" customHeight="1" spans="1:20">
      <c r="A112" s="13"/>
      <c r="B112" s="13"/>
      <c r="C112" s="11"/>
      <c r="D112" s="11"/>
      <c r="E112" s="11"/>
      <c r="F112" s="11"/>
      <c r="G112" s="11"/>
      <c r="H112" s="11"/>
      <c r="I112" s="11" t="s">
        <v>148</v>
      </c>
      <c r="J112" s="11"/>
      <c r="K112" s="11" t="s">
        <v>421</v>
      </c>
      <c r="L112" s="11"/>
      <c r="M112" s="25"/>
      <c r="N112" s="24"/>
      <c r="O112" s="24"/>
      <c r="P112" s="24"/>
      <c r="Q112" s="24"/>
      <c r="R112" s="24"/>
      <c r="S112" s="24">
        <v>32</v>
      </c>
      <c r="T112" s="24"/>
    </row>
    <row r="113" s="1" customFormat="1" ht="41" customHeight="1" spans="1:20">
      <c r="A113" s="14"/>
      <c r="B113" s="14"/>
      <c r="C113" s="11" t="s">
        <v>422</v>
      </c>
      <c r="D113" s="11"/>
      <c r="E113" s="11"/>
      <c r="F113" s="11"/>
      <c r="G113" s="11"/>
      <c r="H113" s="11"/>
      <c r="I113" s="11"/>
      <c r="J113" s="11"/>
      <c r="K113" s="11" t="s">
        <v>423</v>
      </c>
      <c r="L113" s="11"/>
      <c r="M113" s="26">
        <f>49/15</f>
        <v>3.26666666666667</v>
      </c>
      <c r="N113" s="24"/>
      <c r="O113" s="24"/>
      <c r="P113" s="24"/>
      <c r="Q113" s="24"/>
      <c r="R113" s="24"/>
      <c r="S113" s="24"/>
      <c r="T113" s="24"/>
    </row>
  </sheetData>
  <mergeCells count="46">
    <mergeCell ref="A3:A5"/>
    <mergeCell ref="A6:A8"/>
    <mergeCell ref="A9:A10"/>
    <mergeCell ref="A11:A26"/>
    <mergeCell ref="A27:A41"/>
    <mergeCell ref="A42:A57"/>
    <mergeCell ref="A58:A66"/>
    <mergeCell ref="A68:A69"/>
    <mergeCell ref="A71:A72"/>
    <mergeCell ref="A77:A88"/>
    <mergeCell ref="A89:A93"/>
    <mergeCell ref="A94:A95"/>
    <mergeCell ref="A97:A105"/>
    <mergeCell ref="A106:A113"/>
    <mergeCell ref="B3:B5"/>
    <mergeCell ref="B6:B8"/>
    <mergeCell ref="B9:B10"/>
    <mergeCell ref="B11:B26"/>
    <mergeCell ref="B27:B41"/>
    <mergeCell ref="B42:B57"/>
    <mergeCell ref="B58:B66"/>
    <mergeCell ref="B68:B69"/>
    <mergeCell ref="B71:B72"/>
    <mergeCell ref="B77:B88"/>
    <mergeCell ref="B89:B93"/>
    <mergeCell ref="B94:B95"/>
    <mergeCell ref="B97:B105"/>
    <mergeCell ref="B106:B113"/>
    <mergeCell ref="K3:K5"/>
    <mergeCell ref="L3:L5"/>
    <mergeCell ref="L6:L8"/>
    <mergeCell ref="L9:L10"/>
    <mergeCell ref="L11:L26"/>
    <mergeCell ref="L27:L41"/>
    <mergeCell ref="L42:L57"/>
    <mergeCell ref="L58:L66"/>
    <mergeCell ref="L68:L69"/>
    <mergeCell ref="L71:L72"/>
    <mergeCell ref="L77:L88"/>
    <mergeCell ref="L89:L93"/>
    <mergeCell ref="L94:L95"/>
    <mergeCell ref="L97:L105"/>
    <mergeCell ref="L106:L113"/>
    <mergeCell ref="A1:T2"/>
    <mergeCell ref="C4:J5"/>
    <mergeCell ref="M4:T5"/>
  </mergeCells>
  <pageMargins left="0.75" right="0.75" top="1" bottom="1" header="0.5" footer="0.5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医院药品监测品种1</vt:lpstr>
      <vt:lpstr>医院医用耗材监测品种1</vt:lpstr>
      <vt:lpstr>医院药品监测品种2</vt:lpstr>
      <vt:lpstr>医院医用耗材监测品种2</vt:lpstr>
      <vt:lpstr>药店药品监测品种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收文员</cp:lastModifiedBy>
  <dcterms:created xsi:type="dcterms:W3CDTF">2023-05-14T03:15:00Z</dcterms:created>
  <dcterms:modified xsi:type="dcterms:W3CDTF">2024-09-13T03:14:07Z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BAE4F8750B2A4F00A091575F94844C8A_13</vt:lpwstr>
  </property>
  <property fmtid="{D5CDD505-2E9C-101B-9397-08002B2CF9AE}" pid="4" name="KSOReadingLayout">
    <vt:bool>true</vt:bool>
  </property>
</Properties>
</file>