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封面" sheetId="2" r:id="rId1"/>
    <sheet name="表一" sheetId="3" r:id="rId2"/>
    <sheet name="表二" sheetId="4" r:id="rId3"/>
    <sheet name="表三" sheetId="5" r:id="rId4"/>
    <sheet name="表四" sheetId="6" r:id="rId5"/>
    <sheet name="表五" sheetId="7" r:id="rId6"/>
    <sheet name="表六" sheetId="1" r:id="rId7"/>
    <sheet name="表七" sheetId="9" r:id="rId8"/>
    <sheet name="表八" sheetId="10" r:id="rId9"/>
    <sheet name="表九" sheetId="11" r:id="rId10"/>
    <sheet name="表十" sheetId="12" r:id="rId11"/>
    <sheet name="表十一之一" sheetId="13" r:id="rId12"/>
    <sheet name="表十一之二" sheetId="14" r:id="rId13"/>
    <sheet name="表十二" sheetId="15" r:id="rId14"/>
    <sheet name="表十三" sheetId="16" r:id="rId15"/>
    <sheet name="表十四" sheetId="17" r:id="rId16"/>
    <sheet name="表十五" sheetId="18" r:id="rId17"/>
  </sheets>
  <externalReferences>
    <externalReference r:id="rId18"/>
  </externalReferences>
  <definedNames>
    <definedName name="_xlnm.Print_Area" localSheetId="6">表六!$A$1:$N$30</definedName>
    <definedName name="_xlnm.Print_Titles" localSheetId="12">表十一之二!$1:$5</definedName>
  </definedNames>
  <calcPr calcId="144525"/>
</workbook>
</file>

<file path=xl/comments1.xml><?xml version="1.0" encoding="utf-8"?>
<comments xmlns="http://schemas.openxmlformats.org/spreadsheetml/2006/main">
  <authors>
    <author>admin</author>
  </authors>
  <commentList>
    <comment ref="B11" authorId="0">
      <text>
        <r>
          <rPr>
            <b/>
            <sz val="9"/>
            <rFont val="Tahoma"/>
            <charset val="134"/>
          </rPr>
          <t>admin:</t>
        </r>
        <r>
          <rPr>
            <sz val="9"/>
            <rFont val="Tahoma"/>
            <charset val="134"/>
          </rPr>
          <t xml:space="preserve">
</t>
        </r>
        <r>
          <rPr>
            <sz val="9"/>
            <rFont val="宋体"/>
            <charset val="134"/>
          </rPr>
          <t>等于“提前下达表”上级补助收入总计</t>
        </r>
      </text>
    </comment>
  </commentList>
</comments>
</file>

<file path=xl/sharedStrings.xml><?xml version="1.0" encoding="utf-8"?>
<sst xmlns="http://schemas.openxmlformats.org/spreadsheetml/2006/main" count="553" uniqueCount="419">
  <si>
    <t>吴川市2020年预算执行情况和2021年预算草案的情况表</t>
  </si>
  <si>
    <t>附表一</t>
  </si>
  <si>
    <t>2020年度吴川市一般公共预算收入执行情况表</t>
  </si>
  <si>
    <t>单位:万元</t>
  </si>
  <si>
    <t>预算科目</t>
  </si>
  <si>
    <t>2019年决算数</t>
  </si>
  <si>
    <t>2020年执行数</t>
  </si>
  <si>
    <t>一般公共预算收入合计</t>
  </si>
  <si>
    <t>一、税收收入</t>
  </si>
  <si>
    <t>　　增值税</t>
  </si>
  <si>
    <t xml:space="preserve">      其中:改征增值税</t>
  </si>
  <si>
    <t>　　营业税</t>
  </si>
  <si>
    <t>　　企业所得税</t>
  </si>
  <si>
    <t>　　企业所得税退税</t>
  </si>
  <si>
    <t>　　个人所得税</t>
  </si>
  <si>
    <t>　　资源税</t>
  </si>
  <si>
    <t>　　城市维护建设税</t>
  </si>
  <si>
    <t>　　房产税</t>
  </si>
  <si>
    <t>　　印花税</t>
  </si>
  <si>
    <t>　　城镇土地使用税</t>
  </si>
  <si>
    <t>　　土地增值税</t>
  </si>
  <si>
    <t>　　车船税</t>
  </si>
  <si>
    <t>　　耕地占用税</t>
  </si>
  <si>
    <t>　　契税</t>
  </si>
  <si>
    <t>　　烟叶税</t>
  </si>
  <si>
    <t>　　环境保护税</t>
  </si>
  <si>
    <t>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</si>
  <si>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</si>
  <si>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</si>
  <si>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</si>
  <si>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</si>
  <si>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</si>
  <si>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</si>
  <si>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</si>
  <si>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</si>
  <si>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</si>
  <si>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附表二</t>
  </si>
  <si>
    <t>2020年度吴川市一般公共预算支出执行情况表</t>
  </si>
  <si>
    <t>单位：万元</t>
  </si>
  <si>
    <t>一般公共预算支出合计</t>
  </si>
  <si>
    <t xml:space="preserve">  一、一般公共服务支出</t>
  </si>
  <si>
    <t xml:space="preserve">  二、外交支出</t>
  </si>
  <si>
    <t xml:space="preserve">  三、国防支出</t>
  </si>
  <si>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</si>
  <si>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</si>
  <si>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</si>
  <si>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</si>
  <si>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</si>
  <si>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</si>
  <si>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</si>
  <si>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</si>
  <si>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</si>
  <si>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</si>
  <si>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</si>
  <si>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</si>
  <si>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</si>
  <si>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</si>
  <si>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</si>
  <si>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</si>
  <si>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</si>
  <si>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</si>
  <si>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二十二、其他支出</t>
  </si>
  <si>
    <t xml:space="preserve">  二十三、债务付息支出</t>
  </si>
  <si>
    <t xml:space="preserve">  二十四、债务发行费用支出</t>
  </si>
  <si>
    <t>附表三</t>
  </si>
  <si>
    <t>2020年度吴川市一般公共预算收支执行情况总表</t>
  </si>
  <si>
    <t>项目</t>
  </si>
  <si>
    <t>2019年
决算数</t>
  </si>
  <si>
    <t>本年收入合计</t>
  </si>
  <si>
    <t>本年支出合计</t>
  </si>
  <si>
    <t>上级补助收入</t>
  </si>
  <si>
    <t>上解上级支出</t>
  </si>
  <si>
    <t xml:space="preserve">    返还性收入</t>
  </si>
  <si>
    <t xml:space="preserve">    一般转移支付收入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</si>
  <si>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</si>
  <si>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</si>
  <si>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</si>
  <si>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</si>
  <si>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</si>
  <si>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</si>
  <si>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</si>
  <si>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</si>
  <si>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</si>
  <si>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</si>
  <si>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</si>
  <si>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</si>
  <si>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</si>
  <si>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</si>
  <si>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</si>
  <si>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</si>
  <si>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</si>
  <si>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</si>
  <si>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</si>
  <si>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 xml:space="preserve">    净结余</t>
  </si>
  <si>
    <t>收入总计</t>
  </si>
  <si>
    <t>支出总计</t>
  </si>
  <si>
    <t>附表四</t>
  </si>
  <si>
    <t>2020年度吴川市政府性基金收入执行情况表</t>
  </si>
  <si>
    <t>国有土地使用权出让收入</t>
  </si>
  <si>
    <t>彩票公益金收入</t>
  </si>
  <si>
    <t>城市基础设施配套费收入</t>
  </si>
  <si>
    <t>污水处理费收入</t>
  </si>
  <si>
    <t>本 年 收 入 合 计</t>
  </si>
  <si>
    <t>待偿债置换专项债券上年结余</t>
  </si>
  <si>
    <t>一般公共预算调入资金</t>
  </si>
  <si>
    <t>收 入 总 计</t>
  </si>
  <si>
    <t>附表五</t>
  </si>
  <si>
    <t>2020年度吴川市政府性基金支出执行情况表</t>
  </si>
  <si>
    <t>文化旅游体育与传媒支出</t>
  </si>
  <si>
    <t>社会保障和就业支出</t>
  </si>
  <si>
    <t>节能环保支出</t>
  </si>
  <si>
    <t>城乡社区支出</t>
  </si>
  <si>
    <t>农林水支出</t>
  </si>
  <si>
    <t>交通运输支出</t>
  </si>
  <si>
    <t>资源勘探信息等支出</t>
  </si>
  <si>
    <t>商业服务业等支出</t>
  </si>
  <si>
    <t>其他支出</t>
  </si>
  <si>
    <t>债务付息支出</t>
  </si>
  <si>
    <t>债务发行费用支出</t>
  </si>
  <si>
    <t>抗疫特别国债安排的支出</t>
  </si>
  <si>
    <t>本 年 支 出 合 计</t>
  </si>
  <si>
    <t>待偿债置换专项债券结余</t>
  </si>
  <si>
    <t>支 出 总 计</t>
  </si>
  <si>
    <t>附表六</t>
  </si>
  <si>
    <t>2020年度吴川市政府性基金收支执行情况总表</t>
  </si>
  <si>
    <t xml:space="preserve">    单位：万元</t>
  </si>
  <si>
    <t>收   入</t>
  </si>
  <si>
    <t>支   出</t>
  </si>
  <si>
    <t>预算数</t>
  </si>
  <si>
    <t>收入数</t>
  </si>
  <si>
    <t>完成预算数（%）</t>
  </si>
  <si>
    <t>去年同期</t>
  </si>
  <si>
    <t>增长额</t>
  </si>
  <si>
    <t>增长率（%）</t>
  </si>
  <si>
    <t>支出数</t>
  </si>
  <si>
    <t>1、文化与传媒支出</t>
  </si>
  <si>
    <t>2、社会保障和就业支出</t>
  </si>
  <si>
    <t>3、城乡社区支出</t>
  </si>
  <si>
    <t>1、国有土地使用权出让收入</t>
  </si>
  <si>
    <t xml:space="preserve">    -国有土地使用权出让收入安排的支出</t>
  </si>
  <si>
    <t xml:space="preserve">    -农业土地开发资金安排的支出</t>
  </si>
  <si>
    <t>2、城市基础设施配套费收入</t>
  </si>
  <si>
    <t xml:space="preserve">    -城市基础设施配套费安排的支出</t>
  </si>
  <si>
    <t>3、污水处理费收入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</si>
  <si>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</si>
  <si>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</si>
  <si>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</si>
  <si>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</si>
  <si>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</si>
  <si>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-国有土地使用权收入对应专项债务收入安排的支出</t>
  </si>
  <si>
    <t>4、农林水支出</t>
  </si>
  <si>
    <t>5、资源勘探电力信息等支出</t>
  </si>
  <si>
    <t>6、其他支出</t>
  </si>
  <si>
    <t xml:space="preserve">    -其他政府性基金及对应债务收入安排的支出</t>
  </si>
  <si>
    <t>4、彩票公益金收入</t>
  </si>
  <si>
    <t xml:space="preserve">    -彩票公益金安排的支出</t>
  </si>
  <si>
    <t>7、债务付息支出</t>
  </si>
  <si>
    <t>8、债务发行费用支出</t>
  </si>
  <si>
    <t>9、抗疫特别国债安排的支出</t>
  </si>
  <si>
    <t>收入合计</t>
  </si>
  <si>
    <t>支出合计</t>
  </si>
  <si>
    <t>上年结余收入</t>
  </si>
  <si>
    <t>专项债务转贷收入</t>
  </si>
  <si>
    <t>专项债务还本支出</t>
  </si>
  <si>
    <t xml:space="preserve">                                                                                                                                                                                                                                                                                                                                                                                                                                    </t>
  </si>
  <si>
    <t>附表七</t>
  </si>
  <si>
    <t>2020年度吴川市国有资本经营预算收入执行情况表</t>
  </si>
  <si>
    <t>利润收入</t>
  </si>
  <si>
    <t>股利、股息收入</t>
  </si>
  <si>
    <t>产权转让收入</t>
  </si>
  <si>
    <t>清算收入</t>
  </si>
  <si>
    <t>其他国有资本经营预算收入</t>
  </si>
  <si>
    <t>附表八</t>
  </si>
  <si>
    <t>2020年度吴川市国有资本经营预算支出执行情况表</t>
  </si>
  <si>
    <t>解决历史遗留问题及改革成本支出</t>
  </si>
  <si>
    <t>国有企业资本金注入</t>
  </si>
  <si>
    <t>国有企业政策性补贴（款）</t>
  </si>
  <si>
    <t>金融国有资本经营预算支出</t>
  </si>
  <si>
    <t>其他国有资本经营预算支出（款）</t>
  </si>
  <si>
    <t>附表九</t>
  </si>
  <si>
    <t>2020年度吴川市社会保险基金收支执行情况表</t>
  </si>
  <si>
    <t>收     入</t>
  </si>
  <si>
    <t>支    出</t>
  </si>
  <si>
    <r>
      <rPr>
        <b/>
        <sz val="11"/>
        <rFont val="宋体"/>
        <charset val="134"/>
      </rPr>
      <t>2</t>
    </r>
    <r>
      <rPr>
        <b/>
        <sz val="11"/>
        <rFont val="宋体"/>
        <charset val="134"/>
      </rPr>
      <t>019年决算数</t>
    </r>
  </si>
  <si>
    <t>城乡居民基本养老保险基金收入</t>
  </si>
  <si>
    <t>城乡居民基本养老保险基金支出</t>
  </si>
  <si>
    <t>机关事业单位基本养老保险基金收入</t>
  </si>
  <si>
    <t>机关事业单位基本养老保险基金支出</t>
  </si>
  <si>
    <t>收 入 合 计</t>
  </si>
  <si>
    <t>支 出 合 计</t>
  </si>
  <si>
    <t>附表十</t>
  </si>
  <si>
    <t>2020年度吴川市财政专户资金收支执行情况总表</t>
  </si>
  <si>
    <t>一、行政事业性收费收入(教育)</t>
  </si>
  <si>
    <t>一、一般公共服务支出</t>
  </si>
  <si>
    <t>二、其他收入</t>
  </si>
  <si>
    <t>二、公共安全支出</t>
  </si>
  <si>
    <t xml:space="preserve">    经营服务性收入</t>
  </si>
  <si>
    <t>三、教育支出</t>
  </si>
  <si>
    <t xml:space="preserve">    医疗卫生收入</t>
  </si>
  <si>
    <t>四、文化体育与传媒支出</t>
  </si>
  <si>
    <t>五、社会保障和就业支出</t>
  </si>
  <si>
    <t>六、医疗卫生与计划生育支出</t>
  </si>
  <si>
    <t>七、城乡社区支出</t>
  </si>
  <si>
    <t>八、农林水支出</t>
  </si>
  <si>
    <t>九、国土海洋气象等支出</t>
  </si>
  <si>
    <t>附表十一之一</t>
  </si>
  <si>
    <t>2021年度吴川市一般公共预算收支总表</t>
  </si>
  <si>
    <t>收    入</t>
  </si>
  <si>
    <t>项  目</t>
  </si>
  <si>
    <t>2021年预算数</t>
  </si>
  <si>
    <t xml:space="preserve">    其中：增值税</t>
  </si>
  <si>
    <t>二、国防支出</t>
  </si>
  <si>
    <t>　　　　　企业所得税</t>
  </si>
  <si>
    <t>三、公共安全支出</t>
  </si>
  <si>
    <t>　　　　　个人所得税</t>
  </si>
  <si>
    <t>四、教育支出</t>
  </si>
  <si>
    <t>　　　　　资源税</t>
  </si>
  <si>
    <t>五、科学技术支出</t>
  </si>
  <si>
    <t>　　　　　城市维护建设税</t>
  </si>
  <si>
    <t>六、文化旅游体育与传媒支出</t>
  </si>
  <si>
    <t>　　　　　房产税</t>
  </si>
  <si>
    <t>七、社会保障和就业支出</t>
  </si>
  <si>
    <t>　　　　　印花税</t>
  </si>
  <si>
    <t>八、卫生健康支出</t>
  </si>
  <si>
    <t>　　　　　城镇土地使用税</t>
  </si>
  <si>
    <t>九、节能环保支出</t>
  </si>
  <si>
    <t>　　　　　土地增值税</t>
  </si>
  <si>
    <t>十、城乡社区支出</t>
  </si>
  <si>
    <t>　　　　　车船税</t>
  </si>
  <si>
    <t>十一、农林水支出</t>
  </si>
  <si>
    <t>　　　　　耕地占用税</t>
  </si>
  <si>
    <t>十二、交通运输支出</t>
  </si>
  <si>
    <t>　　　　　契税</t>
  </si>
  <si>
    <t>十三、资源勘探信息等支出</t>
  </si>
  <si>
    <t>　　　　　环境保护税</t>
  </si>
  <si>
    <t>十四、商业服务业等支出</t>
  </si>
  <si>
    <t xml:space="preserve">         其他税收收入</t>
  </si>
  <si>
    <t>十五、金融支出</t>
  </si>
  <si>
    <t>十六、自然资源海洋气象等支出</t>
  </si>
  <si>
    <t>　　专项收入</t>
  </si>
  <si>
    <t>十七、住房保障支出</t>
  </si>
  <si>
    <t>　　其中：教育费附加收入</t>
  </si>
  <si>
    <t>十八、粮油物资储备支出</t>
  </si>
  <si>
    <t>　　　　　地方教育附加收入</t>
  </si>
  <si>
    <t>十九、灾害防治及应急管理支出</t>
  </si>
  <si>
    <t xml:space="preserve">          文化事业建设费收入</t>
  </si>
  <si>
    <t>二十、预备费</t>
  </si>
  <si>
    <t xml:space="preserve">          残疾人就业保障金收入</t>
  </si>
  <si>
    <t>二十一、债务付息支出</t>
  </si>
  <si>
    <t xml:space="preserve">          森林植被恢复费</t>
  </si>
  <si>
    <t>二十二、其他支出</t>
  </si>
  <si>
    <t xml:space="preserve">          水利建设专项收入</t>
  </si>
  <si>
    <t>二十三、债务发行费用支出</t>
  </si>
  <si>
    <t>　　　　　其他专项收入(广告收入)</t>
  </si>
  <si>
    <t>　　行政事业性收费收入</t>
  </si>
  <si>
    <t>　　罚没收入</t>
  </si>
  <si>
    <t>　　国有资本经营收入</t>
  </si>
  <si>
    <t>　　国有资源(资产)有偿使用收入</t>
  </si>
  <si>
    <t>　　其他收入</t>
  </si>
  <si>
    <t>附表十一之二</t>
  </si>
  <si>
    <r>
      <rPr>
        <sz val="9"/>
        <rFont val="宋体"/>
        <charset val="134"/>
      </rPr>
      <t>202</t>
    </r>
    <r>
      <rPr>
        <sz val="9"/>
        <rFont val="宋体"/>
        <charset val="134"/>
      </rPr>
      <t>1</t>
    </r>
    <r>
      <rPr>
        <sz val="9"/>
        <rFont val="宋体"/>
        <charset val="134"/>
      </rPr>
      <t>年预算数</t>
    </r>
  </si>
  <si>
    <t>一般公共预算收入</t>
  </si>
  <si>
    <t>一般公共预算支出</t>
  </si>
  <si>
    <t>三、债务收入</t>
  </si>
  <si>
    <t>二十四、转移性支出</t>
  </si>
  <si>
    <t xml:space="preserve">  ㈠地方政府债务收入</t>
  </si>
  <si>
    <t>（一）上解支出</t>
  </si>
  <si>
    <t xml:space="preserve">    ⑴地方政府一般债券收入</t>
  </si>
  <si>
    <t xml:space="preserve">   1、体制上解支出</t>
  </si>
  <si>
    <t>四、转移性收入</t>
  </si>
  <si>
    <t xml:space="preserve">   （1） 其他税收净上划</t>
  </si>
  <si>
    <t xml:space="preserve">  ㈠上级补助收入</t>
  </si>
  <si>
    <t xml:space="preserve">   2、专项上解支出</t>
  </si>
  <si>
    <t>　  1.返还性收入</t>
  </si>
  <si>
    <t xml:space="preserve">   （1）地税系统人员经费上划</t>
  </si>
  <si>
    <t>　  ⑴增值税税收返还收入</t>
  </si>
  <si>
    <t xml:space="preserve">   （2）工商行政管理系统经费上划</t>
  </si>
  <si>
    <t>　　⑵所得税基数返还收入</t>
  </si>
  <si>
    <t xml:space="preserve">   （3）质量技术监督系统经费上划</t>
  </si>
  <si>
    <t xml:space="preserve">    ⑶消费税税收返还收入</t>
  </si>
  <si>
    <t xml:space="preserve">   （4）药监系统经费上划</t>
  </si>
  <si>
    <t xml:space="preserve">    ⑷增值税“五五分享”税收返还收入</t>
  </si>
  <si>
    <t xml:space="preserve">   （5）法院、检察院经费上划</t>
  </si>
  <si>
    <t xml:space="preserve">    ⑸其他税收返还收入</t>
  </si>
  <si>
    <t xml:space="preserve">   （6）市监狱、劳教所挂钩资金定额上划</t>
  </si>
  <si>
    <t xml:space="preserve">    2.一般性转移支付收入</t>
  </si>
  <si>
    <t xml:space="preserve">   （7） 一般货物出口退税上解</t>
  </si>
  <si>
    <t>　　(1)体制补助收入</t>
  </si>
  <si>
    <t xml:space="preserve">   （8）税务部门经费上划</t>
  </si>
  <si>
    <t xml:space="preserve">    (2) 均衡性转移支付补助收入</t>
  </si>
  <si>
    <t xml:space="preserve">   （9）基本公共服务领域财政事权和支出责任划分改革所涉及省级与市县支出基数上划</t>
  </si>
  <si>
    <t xml:space="preserve">    (3)县级基本财力保障机制奖补资金收入</t>
  </si>
  <si>
    <t xml:space="preserve">   （10）医疗卫生领域财政事权和支出责任划分改革所涉及省级与市县支出基数上划</t>
  </si>
  <si>
    <t xml:space="preserve">    (4)结算补助收入</t>
  </si>
  <si>
    <t xml:space="preserve">   （11）省市共享“四税”上划</t>
  </si>
  <si>
    <t xml:space="preserve">    (5)企业事业单位划转补助收入(工商、质监、药监)</t>
  </si>
  <si>
    <t xml:space="preserve">   （12）车辆牌证费等四项交通管理收费省统筹上解</t>
  </si>
  <si>
    <t xml:space="preserve">    (6)重点生态功能区转移支付收入</t>
  </si>
  <si>
    <t xml:space="preserve">   （13） 社保征收经费超基数上划</t>
  </si>
  <si>
    <t xml:space="preserve">    (7)固定数额补助收入</t>
  </si>
  <si>
    <t xml:space="preserve">   （14）市社保局统筹经费基数上划</t>
  </si>
  <si>
    <t xml:space="preserve">    (8) 革命老区转移支付收入</t>
  </si>
  <si>
    <t xml:space="preserve">   （15）鹤地水库移民补助</t>
  </si>
  <si>
    <t xml:space="preserve">    (9) 边境地区转移支付收入</t>
  </si>
  <si>
    <t xml:space="preserve">   （16）1300吨储备食用油按任务上划</t>
  </si>
  <si>
    <t xml:space="preserve">    (10)一般公共服务共同财政事权转移支付收入</t>
  </si>
  <si>
    <t>　 （17）统一电子政务外网建设县负担部分（50%）</t>
  </si>
  <si>
    <t>　　(11)公共安全共同财政事权转移支付收入</t>
  </si>
  <si>
    <t xml:space="preserve">   （18）免除殡葬基本服务费</t>
  </si>
  <si>
    <t>　　(12)教育共同财政事权转移支付收入</t>
  </si>
  <si>
    <t xml:space="preserve">   （19）生态环境管理体制改革上划</t>
  </si>
  <si>
    <t xml:space="preserve">    (13)文化旅游体育与传媒共同财政事权转移支付收入</t>
  </si>
  <si>
    <t>　 （20）省对部分市县临时救助资金上解归还</t>
  </si>
  <si>
    <t>　　(14)社会保障和就业共同财政事权转移支付收入</t>
  </si>
  <si>
    <t>（二）调出资金</t>
  </si>
  <si>
    <t>　　(15)医疗卫生共同财政事权转移支付收入</t>
  </si>
  <si>
    <t xml:space="preserve">   （1）补充预算稳定调节基金</t>
  </si>
  <si>
    <t>　  (16)农林水共同财政事权转移支付收入</t>
  </si>
  <si>
    <t xml:space="preserve">   （2）补充预算周转金</t>
  </si>
  <si>
    <t xml:space="preserve">    (17)交通运输共同财政事权转移支付收入</t>
  </si>
  <si>
    <t>（三）年终结余</t>
  </si>
  <si>
    <t>　　(18)住房保障共同财政事权转移支付收入</t>
  </si>
  <si>
    <t>（四）一般债务还本支出</t>
  </si>
  <si>
    <t>　　(19)灾害防治及应急管理共同财政事权转移支付收入</t>
  </si>
  <si>
    <t xml:space="preserve">   （1）地方政府一般债务还本支出</t>
  </si>
  <si>
    <t xml:space="preserve">    (20)其他共同财政事权转移支付收入</t>
  </si>
  <si>
    <t xml:space="preserve">    (21)其他一般性转移支付收入</t>
  </si>
  <si>
    <t xml:space="preserve">    3.专项转移支付收入</t>
  </si>
  <si>
    <t xml:space="preserve">  ㈡待偿债置换一般债券结余</t>
  </si>
  <si>
    <t xml:space="preserve">  ㈢上年结余收入</t>
  </si>
  <si>
    <t xml:space="preserve">  ㈣调入资金</t>
  </si>
  <si>
    <t xml:space="preserve">    ⑴从政府性基金预算调入一般公共预算</t>
  </si>
  <si>
    <t xml:space="preserve">     ⑵从国有资本经营预算调入一般公共预算</t>
  </si>
  <si>
    <t xml:space="preserve">    ⑶从其他资金调入一般公共预算</t>
  </si>
  <si>
    <t xml:space="preserve">  ㈤动用预算稳定调节基金</t>
  </si>
  <si>
    <t>附表十二</t>
  </si>
  <si>
    <t>2021年度吴川市政府基金预算收支总表</t>
  </si>
  <si>
    <t>收　　　　　　　　　入</t>
  </si>
  <si>
    <t>支　　　　　　　　　出</t>
  </si>
  <si>
    <t>项          目</t>
  </si>
  <si>
    <t xml:space="preserve">            项      目</t>
  </si>
  <si>
    <t>一、非税收入</t>
  </si>
  <si>
    <t>一、文化与传媒支出</t>
  </si>
  <si>
    <t xml:space="preserve">    1、国有土地使用权出让收入</t>
  </si>
  <si>
    <t>二、社会保障和就业支出</t>
  </si>
  <si>
    <t xml:space="preserve">    2、彩票公益金收入</t>
  </si>
  <si>
    <t>三、城乡社区支出</t>
  </si>
  <si>
    <t xml:space="preserve">    3、城市基础设施配套费收入</t>
  </si>
  <si>
    <t>四、农林水支出</t>
  </si>
  <si>
    <t xml:space="preserve">    4、污水处理费收入</t>
  </si>
  <si>
    <t>五、其他支出</t>
  </si>
  <si>
    <t>六、债务付息支出</t>
  </si>
  <si>
    <t>七、债务发行费用支出</t>
  </si>
  <si>
    <t>二、债务收入</t>
  </si>
  <si>
    <t>（一）地方政府债务收入</t>
  </si>
  <si>
    <t>八、转移性支出</t>
  </si>
  <si>
    <t xml:space="preserve">    1、专项债务收入</t>
  </si>
  <si>
    <t xml:space="preserve">  （一）政府性基金转移支付</t>
  </si>
  <si>
    <t xml:space="preserve">     1、政府性基金补助支出</t>
  </si>
  <si>
    <t>三、转移性收入</t>
  </si>
  <si>
    <t xml:space="preserve">  （二）调出资金</t>
  </si>
  <si>
    <t>（一）政府性基金转移收入</t>
  </si>
  <si>
    <t xml:space="preserve">  （三）年终结余</t>
  </si>
  <si>
    <t xml:space="preserve">     1、政府性基金补助收入</t>
  </si>
  <si>
    <t xml:space="preserve">  （四）专项债务还本支出</t>
  </si>
  <si>
    <t xml:space="preserve">     2、政府性基金上解收入</t>
  </si>
  <si>
    <t>（二） 上年结余收入</t>
  </si>
  <si>
    <t>（三）调入资金</t>
  </si>
  <si>
    <t>（四）债务转贷收入</t>
  </si>
  <si>
    <t xml:space="preserve">     1、地方政府专项债务转贷收入</t>
  </si>
  <si>
    <t>附表十三</t>
  </si>
  <si>
    <t>2021年度吴川市国有资本经营预算收支总表</t>
  </si>
  <si>
    <t>收        入</t>
  </si>
  <si>
    <t>支       出</t>
  </si>
  <si>
    <t>项      目</t>
  </si>
  <si>
    <t>一、国有资本经营预算支出</t>
  </si>
  <si>
    <t xml:space="preserve">   (一)国有资本经营收入</t>
  </si>
  <si>
    <t xml:space="preserve">   (一)其他解决历史遗留问题及改革成本支出</t>
  </si>
  <si>
    <t xml:space="preserve">       利润收入</t>
  </si>
  <si>
    <t xml:space="preserve">   (二)国有企业改革成本支出</t>
  </si>
  <si>
    <t>二、转移性收入</t>
  </si>
  <si>
    <t>二、转移性支出</t>
  </si>
  <si>
    <t>　　(一)国有资本经营预算转移性收入</t>
  </si>
  <si>
    <t>　　(一)国有资本经营预算转移性支付</t>
  </si>
  <si>
    <r>
      <rPr>
        <sz val="11"/>
        <rFont val="宋体"/>
        <charset val="134"/>
      </rPr>
      <t xml:space="preserve">   (二)</t>
    </r>
    <r>
      <rPr>
        <sz val="11"/>
        <rFont val="宋体"/>
        <charset val="134"/>
      </rPr>
      <t>上年结余</t>
    </r>
  </si>
  <si>
    <t>　　(二)调出资金</t>
  </si>
  <si>
    <r>
      <rPr>
        <sz val="11"/>
        <rFont val="宋体"/>
        <charset val="134"/>
      </rPr>
      <t xml:space="preserve">    (三)</t>
    </r>
    <r>
      <rPr>
        <sz val="11"/>
        <rFont val="宋体"/>
        <charset val="134"/>
      </rPr>
      <t>年终结余</t>
    </r>
  </si>
  <si>
    <t>附表十四</t>
  </si>
  <si>
    <t>2021年度吴川市社会保险基金预算收支总表</t>
  </si>
  <si>
    <t>收　　　　入</t>
  </si>
  <si>
    <t>支　　　　出</t>
  </si>
  <si>
    <t>项　　　目</t>
  </si>
  <si>
    <t>一、社会保险基金收入</t>
  </si>
  <si>
    <t>二、社会保险基金支出</t>
  </si>
  <si>
    <t xml:space="preserve">   (一)城乡居民基本养老保险基金收入</t>
  </si>
  <si>
    <t xml:space="preserve">   (一)城乡居民基本养老保险基金支出</t>
  </si>
  <si>
    <t xml:space="preserve">     　1、城乡居民基本养老保险基金缴费收入</t>
  </si>
  <si>
    <t>　     2、城乡居民基本养老保险基金财政补贴收入</t>
  </si>
  <si>
    <t xml:space="preserve">     　3、城乡居民基本养老保险基金利息收入</t>
  </si>
  <si>
    <r>
      <rPr>
        <sz val="11"/>
        <rFont val="宋体"/>
        <charset val="134"/>
      </rPr>
      <t xml:space="preserve">       4、其他城乡居民基本养老保险基金</t>
    </r>
    <r>
      <rPr>
        <sz val="11"/>
        <rFont val="宋体"/>
        <charset val="134"/>
      </rPr>
      <t>收入</t>
    </r>
  </si>
  <si>
    <t xml:space="preserve">    (二)机关事业单位基本养老保险基金收入</t>
  </si>
  <si>
    <t xml:space="preserve">    (二)机关事业单位养老保险基金支出</t>
  </si>
  <si>
    <t xml:space="preserve">      　1、机关事业单位基本养老保险费收入</t>
  </si>
  <si>
    <t>　      2、机关事业单位基本养老保险基金财政补贴收入</t>
  </si>
  <si>
    <t xml:space="preserve">      　3、机关事业单位基本养老保险基金利息收入</t>
  </si>
  <si>
    <t xml:space="preserve">        4、其他机关事业单位基本养老保险基金收入</t>
  </si>
  <si>
    <t xml:space="preserve">   (一)上年结余收入</t>
  </si>
  <si>
    <t xml:space="preserve">    (一)年终结余</t>
  </si>
  <si>
    <t xml:space="preserve">   (二)社会保险基金转移收入</t>
  </si>
  <si>
    <t xml:space="preserve">    (二)社会保险基金转移支出</t>
  </si>
  <si>
    <t>附表十五</t>
  </si>
  <si>
    <t>2021年度吴川市财政专户资金预算收支总表</t>
  </si>
  <si>
    <t>一、行政事业性收费收入(教育收费)</t>
  </si>
  <si>
    <t>一、教育支出</t>
  </si>
  <si>
    <t>二、经营服务性收入</t>
  </si>
  <si>
    <t>三、医疗服务收入</t>
  </si>
  <si>
    <t>三、医疗卫生与计划生育支出</t>
  </si>
  <si>
    <t>四、疫苗收入</t>
  </si>
  <si>
    <t>五、自然资源海洋气象等支出</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</si>
</sst>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_ * #,##0_ ;_ * \-#,##0_ ;_ * &quot;-&quot;??_ ;_ @_ "/>
    <numFmt numFmtId="178" formatCode="0.0_ "/>
    <numFmt numFmtId="179" formatCode="0_ "/>
  </numFmts>
  <fonts count="45">
    <font>
      <sz val="12"/>
      <name val="宋体"/>
      <charset val="134"/>
    </font>
    <font>
      <sz val="10.4"/>
      <name val="宋体"/>
      <charset val="134"/>
    </font>
    <font>
      <sz val="11"/>
      <name val="宋体"/>
      <charset val="134"/>
    </font>
    <font>
      <sz val="16"/>
      <name val="宋体"/>
      <charset val="134"/>
    </font>
    <font>
      <sz val="10"/>
      <name val="宋体"/>
      <charset val="134"/>
    </font>
    <font>
      <b/>
      <sz val="16"/>
      <name val="宋体"/>
      <charset val="134"/>
    </font>
    <font>
      <sz val="10.5"/>
      <name val="宋体"/>
      <charset val="134"/>
    </font>
    <font>
      <sz val="9"/>
      <name val="宋体"/>
      <charset val="134"/>
    </font>
    <font>
      <sz val="8"/>
      <name val="宋体"/>
      <charset val="134"/>
    </font>
    <font>
      <b/>
      <sz val="10"/>
      <name val="宋体"/>
      <charset val="134"/>
    </font>
    <font>
      <sz val="10"/>
      <name val="仿宋"/>
      <charset val="134"/>
    </font>
    <font>
      <b/>
      <sz val="11"/>
      <name val="宋体"/>
      <charset val="134"/>
    </font>
    <font>
      <b/>
      <sz val="12"/>
      <name val="宋体"/>
      <charset val="134"/>
    </font>
    <font>
      <b/>
      <sz val="20"/>
      <name val="宋体"/>
      <charset val="134"/>
    </font>
    <font>
      <b/>
      <sz val="28"/>
      <name val="宋体"/>
      <charset val="134"/>
    </font>
    <font>
      <sz val="24"/>
      <name val="宋体"/>
      <charset val="134"/>
    </font>
    <font>
      <sz val="20"/>
      <name val="宋体"/>
      <charset val="134"/>
    </font>
    <font>
      <sz val="11"/>
      <color theme="1"/>
      <name val="宋体"/>
      <charset val="0"/>
      <scheme val="minor"/>
    </font>
    <font>
      <sz val="11"/>
      <color theme="1"/>
      <name val="宋体"/>
      <charset val="134"/>
      <scheme val="minor"/>
    </font>
    <font>
      <sz val="11"/>
      <color rgb="FF9C0006"/>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indexed="8"/>
      <name val="宋体"/>
      <charset val="134"/>
    </font>
    <font>
      <b/>
      <sz val="11"/>
      <color theme="3"/>
      <name val="宋体"/>
      <charset val="134"/>
      <scheme val="minor"/>
    </font>
    <font>
      <b/>
      <sz val="18"/>
      <color theme="3"/>
      <name val="宋体"/>
      <charset val="134"/>
      <scheme val="minor"/>
    </font>
    <font>
      <sz val="11"/>
      <color rgb="FF0061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2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indexed="8"/>
      <name val="Arial"/>
      <charset val="134"/>
    </font>
    <font>
      <b/>
      <sz val="10"/>
      <name val="Arial"/>
      <charset val="134"/>
    </font>
    <font>
      <sz val="11"/>
      <color indexed="17"/>
      <name val="宋体"/>
      <charset val="134"/>
    </font>
    <font>
      <sz val="9"/>
      <name val="Tahoma"/>
      <charset val="134"/>
    </font>
    <font>
      <b/>
      <sz val="9"/>
      <name val="Tahoma"/>
      <charset val="134"/>
    </font>
    <font>
      <sz val="9"/>
      <name val="宋体"/>
      <charset val="134"/>
    </font>
  </fonts>
  <fills count="36">
    <fill>
      <patternFill patternType="none"/>
    </fill>
    <fill>
      <patternFill patternType="gray125"/>
    </fill>
    <fill>
      <patternFill patternType="solid">
        <fgColor indexed="9"/>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2"/>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525">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42" fontId="18"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7" fillId="7" borderId="0" applyNumberFormat="0" applyBorder="0" applyAlignment="0" applyProtection="0">
      <alignment vertical="center"/>
    </xf>
    <xf numFmtId="0" fontId="0" fillId="0" borderId="0">
      <alignment vertical="center"/>
    </xf>
    <xf numFmtId="0" fontId="24" fillId="8" borderId="15" applyNumberFormat="0" applyAlignment="0" applyProtection="0">
      <alignment vertical="center"/>
    </xf>
    <xf numFmtId="0" fontId="0" fillId="0" borderId="0"/>
    <xf numFmtId="44" fontId="18" fillId="0" borderId="0" applyFont="0" applyFill="0" applyBorder="0" applyAlignment="0" applyProtection="0">
      <alignment vertical="center"/>
    </xf>
    <xf numFmtId="0" fontId="26" fillId="0" borderId="0">
      <alignment vertical="center"/>
    </xf>
    <xf numFmtId="0" fontId="0" fillId="0" borderId="0"/>
    <xf numFmtId="0" fontId="0" fillId="0" borderId="0">
      <alignment vertical="center"/>
    </xf>
    <xf numFmtId="41" fontId="18"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17" fillId="3" borderId="0" applyNumberFormat="0" applyBorder="0" applyAlignment="0" applyProtection="0">
      <alignment vertical="center"/>
    </xf>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alignment vertical="center"/>
    </xf>
    <xf numFmtId="0" fontId="0" fillId="0" borderId="0">
      <alignment vertical="center"/>
    </xf>
    <xf numFmtId="0" fontId="25" fillId="10"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9" fontId="18"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12" borderId="17" applyNumberFormat="0" applyFont="0" applyAlignment="0" applyProtection="0">
      <alignment vertical="center"/>
    </xf>
    <xf numFmtId="0" fontId="2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1" fillId="0" borderId="0" applyNumberFormat="0" applyFill="0" applyBorder="0" applyAlignment="0" applyProtection="0">
      <alignment vertical="center"/>
    </xf>
    <xf numFmtId="0" fontId="0" fillId="0" borderId="0"/>
    <xf numFmtId="0" fontId="32" fillId="0" borderId="18" applyNumberFormat="0" applyFill="0" applyAlignment="0" applyProtection="0">
      <alignment vertical="center"/>
    </xf>
    <xf numFmtId="0" fontId="0" fillId="0" borderId="0"/>
    <xf numFmtId="0" fontId="33" fillId="0" borderId="18" applyNumberFormat="0" applyFill="0" applyAlignment="0" applyProtection="0">
      <alignment vertical="center"/>
    </xf>
    <xf numFmtId="0" fontId="2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7" fillId="0" borderId="19" applyNumberFormat="0" applyFill="0" applyAlignment="0" applyProtection="0">
      <alignment vertical="center"/>
    </xf>
    <xf numFmtId="0" fontId="0" fillId="0" borderId="0">
      <alignment vertical="center"/>
    </xf>
    <xf numFmtId="0" fontId="25" fillId="15" borderId="0" applyNumberFormat="0" applyBorder="0" applyAlignment="0" applyProtection="0">
      <alignment vertical="center"/>
    </xf>
    <xf numFmtId="0" fontId="22" fillId="5" borderId="16" applyNumberFormat="0" applyAlignment="0" applyProtection="0">
      <alignment vertical="center"/>
    </xf>
    <xf numFmtId="0" fontId="20" fillId="5" borderId="15" applyNumberFormat="0" applyAlignment="0" applyProtection="0">
      <alignment vertical="center"/>
    </xf>
    <xf numFmtId="0" fontId="0" fillId="0" borderId="0">
      <alignment vertical="center"/>
    </xf>
    <xf numFmtId="0" fontId="0" fillId="0" borderId="0"/>
    <xf numFmtId="0" fontId="34"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17" borderId="20" applyNumberFormat="0" applyAlignment="0" applyProtection="0">
      <alignment vertical="center"/>
    </xf>
    <xf numFmtId="0" fontId="0" fillId="0" borderId="0">
      <alignment vertical="center"/>
    </xf>
    <xf numFmtId="0" fontId="0" fillId="0" borderId="0">
      <alignment vertical="center"/>
    </xf>
    <xf numFmtId="0" fontId="17" fillId="18" borderId="0" applyNumberFormat="0" applyBorder="0" applyAlignment="0" applyProtection="0">
      <alignment vertical="center"/>
    </xf>
    <xf numFmtId="0" fontId="25" fillId="19" borderId="0" applyNumberFormat="0" applyBorder="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29" fillId="11" borderId="0" applyNumberFormat="0" applyBorder="0" applyAlignment="0" applyProtection="0">
      <alignment vertical="center"/>
    </xf>
    <xf numFmtId="0" fontId="38" fillId="2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7" fillId="21" borderId="0" applyNumberFormat="0" applyBorder="0" applyAlignment="0" applyProtection="0">
      <alignment vertical="center"/>
    </xf>
    <xf numFmtId="0" fontId="25"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23" borderId="0" applyNumberFormat="0" applyBorder="0" applyAlignment="0" applyProtection="0">
      <alignment vertical="center"/>
    </xf>
    <xf numFmtId="0" fontId="0" fillId="0" borderId="0">
      <alignment vertical="center"/>
    </xf>
    <xf numFmtId="0" fontId="0" fillId="0" borderId="0"/>
    <xf numFmtId="0" fontId="0" fillId="0" borderId="0"/>
    <xf numFmtId="0" fontId="17"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6" borderId="0" applyNumberFormat="0" applyBorder="0" applyAlignment="0" applyProtection="0">
      <alignment vertical="center"/>
    </xf>
    <xf numFmtId="0" fontId="0" fillId="0" borderId="0"/>
    <xf numFmtId="0" fontId="17" fillId="25" borderId="0" applyNumberFormat="0" applyBorder="0" applyAlignment="0" applyProtection="0">
      <alignment vertical="center"/>
    </xf>
    <xf numFmtId="0" fontId="0" fillId="0" borderId="0">
      <alignment vertical="center"/>
    </xf>
    <xf numFmtId="0" fontId="0" fillId="0" borderId="0"/>
    <xf numFmtId="0" fontId="0" fillId="0" borderId="0"/>
    <xf numFmtId="0" fontId="25" fillId="26" borderId="0" applyNumberFormat="0" applyBorder="0" applyAlignment="0" applyProtection="0">
      <alignment vertical="center"/>
    </xf>
    <xf numFmtId="0" fontId="0" fillId="0" borderId="0">
      <alignment vertical="center"/>
    </xf>
    <xf numFmtId="0" fontId="0" fillId="0" borderId="0"/>
    <xf numFmtId="0" fontId="0" fillId="0" borderId="0"/>
    <xf numFmtId="0" fontId="25"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5" fillId="31"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5"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7" fillId="34" borderId="0" applyNumberFormat="0" applyBorder="0" applyAlignment="0" applyProtection="0">
      <alignment vertical="center"/>
    </xf>
    <xf numFmtId="0" fontId="26" fillId="0" borderId="0">
      <alignment vertical="center"/>
    </xf>
    <xf numFmtId="0" fontId="0" fillId="0" borderId="0"/>
    <xf numFmtId="0" fontId="34" fillId="16" borderId="0" applyNumberFormat="0" applyBorder="0" applyAlignment="0" applyProtection="0">
      <alignment vertical="center"/>
    </xf>
    <xf numFmtId="0" fontId="0" fillId="0" borderId="0">
      <alignment vertical="center"/>
    </xf>
    <xf numFmtId="0" fontId="0" fillId="0" borderId="0">
      <alignment vertical="center"/>
    </xf>
    <xf numFmtId="0" fontId="25" fillId="2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39" fillId="0" borderId="0" applyNumberFormat="0" applyFill="0" applyBorder="0" applyAlignment="0" applyProtection="0">
      <alignment vertical="top"/>
    </xf>
    <xf numFmtId="0" fontId="40" fillId="0" borderId="0" applyNumberForma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6" fillId="0" borderId="0">
      <alignment vertical="center"/>
    </xf>
    <xf numFmtId="0" fontId="0" fillId="0" borderId="0"/>
    <xf numFmtId="0" fontId="26"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0" borderId="0">
      <alignment vertical="center"/>
    </xf>
    <xf numFmtId="0" fontId="0" fillId="0" borderId="0"/>
    <xf numFmtId="0" fontId="0" fillId="0" borderId="0">
      <alignment vertical="center"/>
    </xf>
    <xf numFmtId="0" fontId="26"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6"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26" fillId="0" borderId="0">
      <alignment vertical="center"/>
    </xf>
    <xf numFmtId="0" fontId="0" fillId="0" borderId="0"/>
    <xf numFmtId="0" fontId="0" fillId="0" borderId="0"/>
    <xf numFmtId="0" fontId="0" fillId="0" borderId="0">
      <alignment vertical="center"/>
    </xf>
    <xf numFmtId="0" fontId="26"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0" borderId="0">
      <alignment vertical="center"/>
    </xf>
    <xf numFmtId="0" fontId="0" fillId="0" borderId="0"/>
    <xf numFmtId="0" fontId="0" fillId="0" borderId="0"/>
    <xf numFmtId="0" fontId="0" fillId="0" borderId="0"/>
    <xf numFmtId="0" fontId="0" fillId="0" borderId="0">
      <alignment vertical="center"/>
    </xf>
    <xf numFmtId="0" fontId="26"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35" borderId="0" applyNumberFormat="0" applyBorder="0" applyAlignment="0" applyProtection="0">
      <alignment vertical="center"/>
    </xf>
    <xf numFmtId="0" fontId="41" fillId="35" borderId="0" applyNumberFormat="0" applyBorder="0" applyAlignment="0" applyProtection="0">
      <alignment vertical="center"/>
    </xf>
  </cellStyleXfs>
  <cellXfs count="151">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right" vertical="center"/>
    </xf>
    <xf numFmtId="0" fontId="0"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176" fontId="2" fillId="2" borderId="4" xfId="0" applyNumberFormat="1" applyFont="1" applyFill="1" applyBorder="1">
      <alignment vertical="center"/>
    </xf>
    <xf numFmtId="0" fontId="5" fillId="0" borderId="0" xfId="0" applyFont="1" applyAlignment="1">
      <alignment horizontal="center" vertical="center"/>
    </xf>
    <xf numFmtId="0" fontId="4" fillId="0" borderId="0" xfId="0" applyFont="1" applyBorder="1" applyAlignment="1">
      <alignment horizontal="right" vertical="center"/>
    </xf>
    <xf numFmtId="177" fontId="2" fillId="0" borderId="4" xfId="0" applyNumberFormat="1" applyFont="1" applyBorder="1" applyAlignment="1">
      <alignment horizontal="center" vertical="center" wrapText="1"/>
    </xf>
    <xf numFmtId="177" fontId="2" fillId="2" borderId="4" xfId="35" applyNumberFormat="1" applyFont="1" applyFill="1" applyBorder="1">
      <alignment vertical="center"/>
    </xf>
    <xf numFmtId="0" fontId="4" fillId="0" borderId="0" xfId="0" applyFo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2" fillId="0" borderId="4" xfId="0" applyFont="1" applyFill="1" applyBorder="1" applyAlignment="1">
      <alignment horizontal="center" vertical="center"/>
    </xf>
    <xf numFmtId="177" fontId="2" fillId="2" borderId="4" xfId="35" applyNumberFormat="1" applyFont="1" applyFill="1" applyBorder="1" applyAlignment="1">
      <alignment vertical="center" wrapText="1"/>
    </xf>
    <xf numFmtId="0" fontId="6" fillId="0" borderId="0" xfId="0" applyFont="1">
      <alignment vertical="center"/>
    </xf>
    <xf numFmtId="0" fontId="6" fillId="0" borderId="0" xfId="0" applyFont="1" applyAlignment="1">
      <alignment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Fill="1" applyBorder="1">
      <alignment vertical="center"/>
    </xf>
    <xf numFmtId="0" fontId="6" fillId="0" borderId="4" xfId="0" applyFont="1" applyBorder="1" applyAlignment="1">
      <alignment horizontal="left" vertical="center" wrapText="1"/>
    </xf>
    <xf numFmtId="177" fontId="6" fillId="2" borderId="4" xfId="35" applyNumberFormat="1" applyFont="1" applyFill="1" applyBorder="1">
      <alignment vertical="center"/>
    </xf>
    <xf numFmtId="0" fontId="7" fillId="0" borderId="0" xfId="0" applyFont="1" applyAlignment="1">
      <alignment vertical="center" wrapText="1"/>
    </xf>
    <xf numFmtId="0" fontId="7" fillId="0" borderId="0" xfId="0" applyFont="1">
      <alignment vertical="center"/>
    </xf>
    <xf numFmtId="0" fontId="7"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177" fontId="7" fillId="0" borderId="4" xfId="35" applyNumberFormat="1" applyFont="1" applyBorder="1">
      <alignment vertical="center"/>
    </xf>
    <xf numFmtId="177" fontId="7" fillId="2" borderId="4" xfId="35" applyNumberFormat="1" applyFont="1" applyFill="1" applyBorder="1">
      <alignment vertical="center"/>
    </xf>
    <xf numFmtId="0" fontId="7" fillId="2" borderId="4" xfId="0" applyFont="1" applyFill="1" applyBorder="1">
      <alignment vertical="center"/>
    </xf>
    <xf numFmtId="0" fontId="8" fillId="2" borderId="4" xfId="0" applyFont="1" applyFill="1" applyBorder="1" applyAlignment="1">
      <alignment vertical="center" wrapText="1"/>
    </xf>
    <xf numFmtId="0" fontId="8" fillId="2" borderId="4" xfId="0" applyFont="1" applyFill="1" applyBorder="1">
      <alignment vertical="center"/>
    </xf>
    <xf numFmtId="177" fontId="7" fillId="0" borderId="4" xfId="35" applyNumberFormat="1" applyFont="1" applyFill="1" applyBorder="1">
      <alignment vertical="center"/>
    </xf>
    <xf numFmtId="0" fontId="8" fillId="0" borderId="4" xfId="0" applyFont="1" applyBorder="1" applyAlignment="1">
      <alignment horizontal="left" vertical="center" wrapText="1"/>
    </xf>
    <xf numFmtId="0" fontId="7" fillId="0" borderId="4" xfId="0" applyFont="1" applyBorder="1" applyAlignment="1">
      <alignment horizontal="center" vertical="center"/>
    </xf>
    <xf numFmtId="0" fontId="4" fillId="2" borderId="0" xfId="0" applyFont="1" applyFill="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0" borderId="4" xfId="0" applyFont="1" applyBorder="1">
      <alignment vertical="center"/>
    </xf>
    <xf numFmtId="3" fontId="9" fillId="2" borderId="4" xfId="0" applyNumberFormat="1" applyFont="1" applyFill="1" applyBorder="1" applyAlignment="1">
      <alignment vertical="center"/>
    </xf>
    <xf numFmtId="176" fontId="9" fillId="0" borderId="4" xfId="0" applyNumberFormat="1" applyFont="1" applyFill="1" applyBorder="1" applyAlignment="1">
      <alignment horizontal="right" vertical="justify"/>
    </xf>
    <xf numFmtId="0" fontId="10" fillId="2" borderId="2" xfId="1333" applyFont="1" applyFill="1" applyBorder="1">
      <alignment vertical="center"/>
    </xf>
    <xf numFmtId="3" fontId="9" fillId="2" borderId="4" xfId="0" applyNumberFormat="1" applyFont="1" applyFill="1" applyBorder="1" applyAlignment="1">
      <alignment horizontal="right" vertical="center"/>
    </xf>
    <xf numFmtId="3" fontId="10" fillId="2" borderId="4" xfId="0" applyNumberFormat="1" applyFont="1" applyFill="1" applyBorder="1">
      <alignment vertical="center"/>
    </xf>
    <xf numFmtId="0" fontId="4" fillId="2" borderId="4" xfId="0" applyFont="1" applyFill="1" applyBorder="1">
      <alignment vertical="center"/>
    </xf>
    <xf numFmtId="0" fontId="9" fillId="0" borderId="4" xfId="0" applyFont="1" applyFill="1" applyBorder="1">
      <alignment vertical="center"/>
    </xf>
    <xf numFmtId="176" fontId="6" fillId="2" borderId="4" xfId="0" applyNumberFormat="1" applyFont="1" applyFill="1" applyBorder="1">
      <alignment vertical="center"/>
    </xf>
    <xf numFmtId="3" fontId="4" fillId="2" borderId="4" xfId="0" applyNumberFormat="1" applyFont="1" applyFill="1" applyBorder="1">
      <alignment vertical="center"/>
    </xf>
    <xf numFmtId="176" fontId="6" fillId="0" borderId="4" xfId="0" applyNumberFormat="1" applyFont="1" applyBorder="1">
      <alignment vertical="center"/>
    </xf>
    <xf numFmtId="0" fontId="11" fillId="0" borderId="4" xfId="0" applyFont="1" applyBorder="1" applyAlignment="1">
      <alignment horizontal="center" vertical="center"/>
    </xf>
    <xf numFmtId="0" fontId="2" fillId="0" borderId="4" xfId="0" applyFont="1" applyBorder="1">
      <alignment vertical="center"/>
    </xf>
    <xf numFmtId="3" fontId="2" fillId="0" borderId="4" xfId="1516" applyNumberFormat="1" applyFont="1" applyFill="1" applyBorder="1" applyAlignment="1" applyProtection="1">
      <alignment horizontal="center" vertical="center"/>
    </xf>
    <xf numFmtId="3" fontId="0" fillId="0" borderId="0" xfId="1516" applyNumberFormat="1" applyFont="1" applyFill="1" applyProtection="1"/>
    <xf numFmtId="0" fontId="0" fillId="0" borderId="0" xfId="1516"/>
    <xf numFmtId="3" fontId="0" fillId="0" borderId="0" xfId="1516" applyNumberFormat="1" applyFill="1" applyProtection="1"/>
    <xf numFmtId="3" fontId="5" fillId="0" borderId="0" xfId="1516" applyNumberFormat="1" applyFont="1" applyFill="1" applyAlignment="1" applyProtection="1">
      <alignment horizontal="center" vertical="center"/>
    </xf>
    <xf numFmtId="3" fontId="4" fillId="0" borderId="0" xfId="1516" applyNumberFormat="1" applyFont="1" applyFill="1" applyAlignment="1" applyProtection="1">
      <alignment horizontal="right" vertical="center"/>
    </xf>
    <xf numFmtId="3" fontId="0" fillId="0" borderId="0" xfId="1516" applyNumberFormat="1" applyFont="1" applyFill="1" applyAlignment="1" applyProtection="1">
      <alignment vertical="center"/>
    </xf>
    <xf numFmtId="3" fontId="4" fillId="0" borderId="0" xfId="1516" applyNumberFormat="1" applyFont="1" applyFill="1" applyBorder="1" applyAlignment="1" applyProtection="1">
      <alignment vertical="center"/>
    </xf>
    <xf numFmtId="3" fontId="4" fillId="0" borderId="0" xfId="1516" applyNumberFormat="1" applyFont="1" applyFill="1" applyBorder="1" applyAlignment="1" applyProtection="1">
      <alignment horizontal="right" vertical="center"/>
    </xf>
    <xf numFmtId="3" fontId="11" fillId="0" borderId="4" xfId="1516" applyNumberFormat="1" applyFont="1" applyFill="1" applyBorder="1" applyAlignment="1" applyProtection="1">
      <alignment horizontal="center" vertical="center"/>
    </xf>
    <xf numFmtId="3" fontId="11" fillId="0" borderId="4" xfId="1516" applyNumberFormat="1" applyFont="1" applyFill="1" applyBorder="1" applyAlignment="1" applyProtection="1">
      <alignment horizontal="center" vertical="center" wrapText="1"/>
    </xf>
    <xf numFmtId="3" fontId="2" fillId="0" borderId="4" xfId="1516" applyNumberFormat="1" applyFont="1" applyFill="1" applyBorder="1" applyAlignment="1" applyProtection="1">
      <alignment horizontal="center" vertical="center" wrapText="1"/>
    </xf>
    <xf numFmtId="3" fontId="4" fillId="0" borderId="1" xfId="1516" applyNumberFormat="1" applyFont="1" applyFill="1" applyBorder="1" applyAlignment="1" applyProtection="1">
      <alignment horizontal="right" vertical="center"/>
    </xf>
    <xf numFmtId="0" fontId="11" fillId="0" borderId="4" xfId="1516" applyNumberFormat="1" applyFont="1" applyBorder="1" applyAlignment="1">
      <alignment horizontal="center" vertical="center"/>
    </xf>
    <xf numFmtId="3" fontId="2" fillId="0" borderId="4" xfId="1516" applyNumberFormat="1" applyFont="1" applyFill="1" applyBorder="1" applyAlignment="1" applyProtection="1">
      <alignment horizontal="left" vertical="center"/>
    </xf>
    <xf numFmtId="3" fontId="2" fillId="0" borderId="4" xfId="1516" applyNumberFormat="1" applyFont="1" applyFill="1" applyBorder="1" applyAlignment="1" applyProtection="1">
      <alignment vertical="center"/>
    </xf>
    <xf numFmtId="3" fontId="12" fillId="0" borderId="0" xfId="1516" applyNumberFormat="1" applyFont="1" applyFill="1" applyProtection="1"/>
    <xf numFmtId="0" fontId="12" fillId="0" borderId="0" xfId="1516" applyFont="1"/>
    <xf numFmtId="3" fontId="9" fillId="0" borderId="1" xfId="1516" applyNumberFormat="1" applyFont="1" applyFill="1" applyBorder="1" applyAlignment="1" applyProtection="1">
      <alignment horizontal="right" vertical="center"/>
    </xf>
    <xf numFmtId="0" fontId="11" fillId="0" borderId="4" xfId="1516" applyNumberFormat="1" applyFont="1" applyFill="1" applyBorder="1" applyAlignment="1" applyProtection="1">
      <alignment horizontal="center" vertical="center"/>
    </xf>
    <xf numFmtId="0" fontId="2" fillId="0" borderId="4" xfId="1516" applyNumberFormat="1" applyFont="1" applyFill="1" applyBorder="1" applyAlignment="1" applyProtection="1">
      <alignment horizontal="center" vertical="center"/>
    </xf>
    <xf numFmtId="0" fontId="0" fillId="2" borderId="0" xfId="0" applyFill="1">
      <alignment vertical="center"/>
    </xf>
    <xf numFmtId="0" fontId="0" fillId="0" borderId="0" xfId="0" applyFill="1">
      <alignment vertical="center"/>
    </xf>
    <xf numFmtId="0" fontId="13"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10" xfId="0" applyFont="1" applyBorder="1" applyAlignment="1">
      <alignment vertical="center" wrapText="1"/>
    </xf>
    <xf numFmtId="0" fontId="4" fillId="0" borderId="4" xfId="0" applyFont="1" applyBorder="1">
      <alignment vertical="center"/>
    </xf>
    <xf numFmtId="178" fontId="4" fillId="0" borderId="4" xfId="0" applyNumberFormat="1" applyFont="1" applyBorder="1">
      <alignment vertical="center"/>
    </xf>
    <xf numFmtId="179" fontId="4" fillId="0" borderId="4" xfId="0" applyNumberFormat="1" applyFont="1" applyBorder="1">
      <alignment vertical="center"/>
    </xf>
    <xf numFmtId="178" fontId="4" fillId="0" borderId="11" xfId="0" applyNumberFormat="1" applyFont="1" applyBorder="1">
      <alignment vertical="center"/>
    </xf>
    <xf numFmtId="0" fontId="4" fillId="0" borderId="4" xfId="0" applyFont="1" applyBorder="1" applyAlignment="1">
      <alignment vertical="center" wrapText="1"/>
    </xf>
    <xf numFmtId="178" fontId="2" fillId="0" borderId="11"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4" xfId="0" applyFont="1" applyBorder="1" applyAlignment="1">
      <alignment horizontal="left" vertical="center" wrapText="1"/>
    </xf>
    <xf numFmtId="0" fontId="9" fillId="0" borderId="10" xfId="0" applyFont="1" applyBorder="1" applyAlignment="1">
      <alignment horizontal="center" vertical="center" wrapText="1"/>
    </xf>
    <xf numFmtId="178" fontId="11" fillId="0" borderId="11" xfId="0" applyNumberFormat="1" applyFont="1" applyBorder="1" applyAlignment="1">
      <alignment horizontal="center" vertical="center"/>
    </xf>
    <xf numFmtId="0" fontId="9" fillId="0" borderId="4"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4" xfId="0" applyFont="1" applyBorder="1" applyAlignment="1">
      <alignment horizontal="left" vertical="center"/>
    </xf>
    <xf numFmtId="0" fontId="9" fillId="0" borderId="12" xfId="0" applyFont="1" applyFill="1" applyBorder="1" applyAlignment="1">
      <alignment horizontal="center" vertical="center" wrapText="1"/>
    </xf>
    <xf numFmtId="178" fontId="9" fillId="0" borderId="11" xfId="0" applyNumberFormat="1" applyFont="1" applyBorder="1" applyAlignment="1">
      <alignment horizontal="center" vertical="center"/>
    </xf>
    <xf numFmtId="0" fontId="9"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4" xfId="0" applyFont="1" applyFill="1" applyBorder="1" applyAlignment="1">
      <alignment horizontal="center" vertical="center"/>
    </xf>
    <xf numFmtId="0" fontId="4" fillId="0" borderId="11" xfId="0" applyFont="1" applyBorder="1" applyAlignment="1">
      <alignment horizontal="center" vertical="center" wrapText="1"/>
    </xf>
    <xf numFmtId="3" fontId="2" fillId="2" borderId="4" xfId="1516" applyNumberFormat="1" applyFont="1" applyFill="1" applyBorder="1" applyAlignment="1" applyProtection="1">
      <alignment horizontal="center" vertical="center"/>
    </xf>
    <xf numFmtId="0" fontId="0" fillId="0" borderId="0" xfId="0" applyAlignment="1">
      <alignment vertical="center"/>
    </xf>
    <xf numFmtId="41" fontId="0" fillId="0" borderId="0" xfId="0" applyNumberFormat="1">
      <alignment vertical="center"/>
    </xf>
    <xf numFmtId="3" fontId="0" fillId="0" borderId="0" xfId="1516" applyNumberFormat="1" applyFont="1" applyFill="1" applyAlignment="1" applyProtection="1"/>
    <xf numFmtId="41" fontId="4" fillId="0" borderId="1" xfId="1516" applyNumberFormat="1" applyFont="1" applyFill="1" applyBorder="1" applyAlignment="1" applyProtection="1">
      <alignment vertical="center"/>
    </xf>
    <xf numFmtId="3" fontId="4" fillId="0" borderId="1" xfId="1516" applyNumberFormat="1" applyFont="1" applyFill="1" applyBorder="1" applyAlignment="1" applyProtection="1">
      <alignment vertical="center"/>
    </xf>
    <xf numFmtId="41" fontId="4" fillId="0" borderId="1" xfId="1516" applyNumberFormat="1" applyFont="1" applyFill="1" applyBorder="1" applyAlignment="1" applyProtection="1">
      <alignment horizontal="right" vertical="center"/>
    </xf>
    <xf numFmtId="0" fontId="11" fillId="2" borderId="4" xfId="1516" applyNumberFormat="1" applyFont="1" applyFill="1" applyBorder="1" applyAlignment="1" applyProtection="1">
      <alignment horizontal="center" vertical="center"/>
    </xf>
    <xf numFmtId="41" fontId="11" fillId="2" borderId="4" xfId="1516" applyNumberFormat="1" applyFont="1" applyFill="1" applyBorder="1" applyAlignment="1" applyProtection="1">
      <alignment horizontal="center" vertical="center" wrapText="1"/>
    </xf>
    <xf numFmtId="41" fontId="11" fillId="2" borderId="4" xfId="1516" applyNumberFormat="1" applyFont="1" applyFill="1" applyBorder="1" applyAlignment="1">
      <alignment horizontal="center" vertical="center" wrapText="1"/>
    </xf>
    <xf numFmtId="0" fontId="2" fillId="0" borderId="0" xfId="1516" applyNumberFormat="1" applyFont="1" applyBorder="1" applyAlignment="1">
      <alignment horizontal="center" vertical="center"/>
    </xf>
    <xf numFmtId="0" fontId="2" fillId="2" borderId="4" xfId="1516" applyNumberFormat="1" applyFont="1" applyFill="1" applyBorder="1" applyAlignment="1" applyProtection="1">
      <alignment horizontal="center" vertical="center"/>
    </xf>
    <xf numFmtId="0" fontId="2" fillId="0" borderId="4" xfId="1516" applyNumberFormat="1" applyFont="1" applyFill="1" applyBorder="1" applyAlignment="1">
      <alignment horizontal="center" vertical="center" wrapText="1"/>
    </xf>
    <xf numFmtId="0" fontId="2" fillId="0" borderId="0" xfId="1516" applyNumberFormat="1" applyFont="1" applyBorder="1" applyAlignment="1">
      <alignment vertical="center"/>
    </xf>
    <xf numFmtId="0" fontId="2" fillId="2" borderId="4" xfId="1516" applyNumberFormat="1" applyFont="1" applyFill="1" applyBorder="1" applyAlignment="1" applyProtection="1">
      <alignment horizontal="center" vertical="center" wrapText="1"/>
    </xf>
    <xf numFmtId="0" fontId="2" fillId="2" borderId="4" xfId="1516" applyNumberFormat="1" applyFont="1" applyFill="1" applyBorder="1" applyAlignment="1">
      <alignment horizontal="center" vertical="center" wrapText="1"/>
    </xf>
    <xf numFmtId="0" fontId="0" fillId="2" borderId="4" xfId="0" applyFill="1" applyBorder="1" applyAlignment="1">
      <alignment horizontal="center" vertical="center"/>
    </xf>
    <xf numFmtId="0" fontId="2" fillId="2" borderId="4" xfId="1516" applyNumberFormat="1" applyFont="1" applyFill="1" applyBorder="1" applyAlignment="1">
      <alignment horizontal="center" vertical="center"/>
    </xf>
    <xf numFmtId="0" fontId="0" fillId="2" borderId="0" xfId="1516" applyFill="1" applyAlignment="1">
      <alignment horizontal="center"/>
    </xf>
    <xf numFmtId="3" fontId="0" fillId="2" borderId="0" xfId="1516" applyNumberFormat="1" applyFont="1" applyFill="1" applyAlignment="1" applyProtection="1"/>
    <xf numFmtId="0" fontId="0" fillId="2" borderId="0" xfId="1516" applyFill="1"/>
    <xf numFmtId="3" fontId="5" fillId="2" borderId="0" xfId="1516" applyNumberFormat="1" applyFont="1" applyFill="1" applyAlignment="1" applyProtection="1">
      <alignment horizontal="center" vertical="center"/>
    </xf>
    <xf numFmtId="3" fontId="4" fillId="2" borderId="0" xfId="1516" applyNumberFormat="1" applyFont="1" applyFill="1" applyBorder="1" applyAlignment="1" applyProtection="1">
      <alignment horizontal="right" vertical="center"/>
    </xf>
    <xf numFmtId="3" fontId="11" fillId="2" borderId="4" xfId="1516" applyNumberFormat="1" applyFont="1" applyFill="1" applyBorder="1" applyAlignment="1" applyProtection="1">
      <alignment horizontal="center" vertical="center"/>
    </xf>
    <xf numFmtId="0" fontId="11" fillId="2" borderId="4" xfId="1516" applyFont="1" applyFill="1" applyBorder="1" applyAlignment="1">
      <alignment horizontal="center" vertical="center"/>
    </xf>
    <xf numFmtId="3" fontId="2" fillId="2" borderId="4" xfId="1516" applyNumberFormat="1" applyFont="1" applyFill="1" applyBorder="1" applyAlignment="1" applyProtection="1">
      <alignment vertical="center"/>
    </xf>
    <xf numFmtId="0" fontId="0" fillId="0" borderId="0" xfId="1516" applyAlignment="1">
      <alignment horizontal="center"/>
    </xf>
    <xf numFmtId="3" fontId="0" fillId="0" borderId="0" xfId="1516" applyNumberFormat="1" applyFill="1" applyBorder="1" applyAlignment="1" applyProtection="1"/>
    <xf numFmtId="0" fontId="0" fillId="0" borderId="0" xfId="1516" applyBorder="1"/>
    <xf numFmtId="3" fontId="5" fillId="0" borderId="0" xfId="1516" applyNumberFormat="1" applyFont="1" applyFill="1" applyBorder="1" applyAlignment="1" applyProtection="1">
      <alignment horizontal="center" vertical="center"/>
    </xf>
    <xf numFmtId="3" fontId="0" fillId="0" borderId="0" xfId="1516" applyNumberFormat="1" applyFont="1" applyFill="1" applyBorder="1" applyAlignment="1" applyProtection="1"/>
    <xf numFmtId="0" fontId="11" fillId="0" borderId="4" xfId="1516" applyFont="1" applyBorder="1" applyAlignment="1">
      <alignment horizontal="center" vertical="center"/>
    </xf>
    <xf numFmtId="0" fontId="14" fillId="0" borderId="0" xfId="0" applyFont="1" applyAlignment="1">
      <alignment horizontal="center" vertical="center" wrapText="1"/>
    </xf>
    <xf numFmtId="0" fontId="15" fillId="0" borderId="0" xfId="0" applyFont="1" applyAlignment="1">
      <alignment vertical="center"/>
    </xf>
    <xf numFmtId="0" fontId="16" fillId="0" borderId="0" xfId="0" applyFont="1" applyAlignment="1">
      <alignment horizontal="center" vertical="center"/>
    </xf>
  </cellXfs>
  <cellStyles count="1525">
    <cellStyle name="常规" xfId="0" builtinId="0"/>
    <cellStyle name="常规 3 25 2" xfId="1"/>
    <cellStyle name="常规 3 30 2" xfId="2"/>
    <cellStyle name="常规 2 32 5" xfId="3"/>
    <cellStyle name="常规 2 27 5" xfId="4"/>
    <cellStyle name="货币[0]" xfId="5" builtinId="7"/>
    <cellStyle name="常规 3 9 4" xfId="6"/>
    <cellStyle name="常规 3 27" xfId="7"/>
    <cellStyle name="常规 3 32" xfId="8"/>
    <cellStyle name="常规 2 21_2020年预算草案" xfId="9"/>
    <cellStyle name="常规 2 16_2020年预算草案" xfId="10"/>
    <cellStyle name="常规 3 26 9" xfId="11"/>
    <cellStyle name="常规 4 24 6" xfId="12"/>
    <cellStyle name="常规 4 19 6" xfId="13"/>
    <cellStyle name="20% - 强调文字颜色 3" xfId="14" builtinId="38"/>
    <cellStyle name="常规 4 11 11" xfId="15"/>
    <cellStyle name="输入" xfId="16" builtinId="20"/>
    <cellStyle name="常规 2 2 4" xfId="17"/>
    <cellStyle name="货币" xfId="18" builtinId="4"/>
    <cellStyle name="常规 5 2 9" xfId="19"/>
    <cellStyle name="常规 10 3" xfId="20"/>
    <cellStyle name="常规 3 14" xfId="21"/>
    <cellStyle name="千位分隔[0]" xfId="22" builtinId="6"/>
    <cellStyle name="常规 3 4 3" xfId="23"/>
    <cellStyle name="常规 2 31" xfId="24"/>
    <cellStyle name="常规 2 26" xfId="25"/>
    <cellStyle name="常规 2 22 4" xfId="26"/>
    <cellStyle name="常规 2 17 4" xfId="27"/>
    <cellStyle name="40% - 强调文字颜色 3" xfId="28" builtinId="39"/>
    <cellStyle name="常规 26 2" xfId="29"/>
    <cellStyle name="常规 31 2" xfId="30"/>
    <cellStyle name="差" xfId="31" builtinId="27"/>
    <cellStyle name="常规 3 10 6" xfId="32"/>
    <cellStyle name="常规 2 12 9" xfId="33"/>
    <cellStyle name="常规 7 3" xfId="34"/>
    <cellStyle name="千位分隔" xfId="35" builtinId="3"/>
    <cellStyle name="常规 4 13" xfId="36"/>
    <cellStyle name="60% - 强调文字颜色 3" xfId="37" builtinId="40"/>
    <cellStyle name="超链接" xfId="38" builtinId="8"/>
    <cellStyle name="常规 2 24 4" xfId="39"/>
    <cellStyle name="常规 2 19 4" xfId="40"/>
    <cellStyle name="常规 2 7 3" xfId="41"/>
    <cellStyle name="常规 3 3 2 4" xfId="42"/>
    <cellStyle name="百分比" xfId="43" builtinId="5"/>
    <cellStyle name="已访问的超链接" xfId="44" builtinId="9"/>
    <cellStyle name="常规 6" xfId="45"/>
    <cellStyle name="常规 3 14 6" xfId="46"/>
    <cellStyle name="常规 6 13" xfId="47"/>
    <cellStyle name="常规 4 12 3" xfId="48"/>
    <cellStyle name="常规 2 21 9" xfId="49"/>
    <cellStyle name="常规 2 16 9" xfId="50"/>
    <cellStyle name="注释" xfId="51" builtinId="10"/>
    <cellStyle name="60% - 强调文字颜色 2" xfId="52" builtinId="36"/>
    <cellStyle name="常规 4 12" xfId="53"/>
    <cellStyle name="常规 3 27 3" xfId="54"/>
    <cellStyle name="常规 2 29 6" xfId="55"/>
    <cellStyle name="标题 4" xfId="56" builtinId="19"/>
    <cellStyle name="常规 6 5" xfId="57"/>
    <cellStyle name="常规 4 4 3" xfId="58"/>
    <cellStyle name="常规 4 2 2 3" xfId="59"/>
    <cellStyle name="警告文本" xfId="60" builtinId="11"/>
    <cellStyle name="常规 3 5_2020年预算草案" xfId="61"/>
    <cellStyle name="标题" xfId="62" builtinId="15"/>
    <cellStyle name="常规 21 4" xfId="63"/>
    <cellStyle name="常规 16 4" xfId="64"/>
    <cellStyle name="常规 12" xfId="65"/>
    <cellStyle name="常规 2 3 11" xfId="66"/>
    <cellStyle name="解释性文本" xfId="67" builtinId="53"/>
    <cellStyle name="常规 2 29 3" xfId="68"/>
    <cellStyle name="标题 1" xfId="69" builtinId="16"/>
    <cellStyle name="常规 2 29 4" xfId="70"/>
    <cellStyle name="标题 2" xfId="71" builtinId="17"/>
    <cellStyle name="60% - 强调文字颜色 1" xfId="72" builtinId="32"/>
    <cellStyle name="常规 4 11" xfId="73"/>
    <cellStyle name="常规 3 27 2" xfId="74"/>
    <cellStyle name="常规 2 29 5" xfId="75"/>
    <cellStyle name="标题 3" xfId="76" builtinId="18"/>
    <cellStyle name="常规 4 14" xfId="77"/>
    <cellStyle name="60% - 强调文字颜色 4" xfId="78" builtinId="44"/>
    <cellStyle name="输出" xfId="79" builtinId="21"/>
    <cellStyle name="计算" xfId="80" builtinId="22"/>
    <cellStyle name="常规 3 11_2020年预算草案" xfId="81"/>
    <cellStyle name="常规 2 10 9" xfId="82"/>
    <cellStyle name="差_2020年预算草案" xfId="83"/>
    <cellStyle name="常规 3 17 11" xfId="84"/>
    <cellStyle name="常规 3 22 11" xfId="85"/>
    <cellStyle name="常规 4 45" xfId="86"/>
    <cellStyle name="检查单元格" xfId="87" builtinId="23"/>
    <cellStyle name="常规 4 24 9" xfId="88"/>
    <cellStyle name="常规 4 19 9" xfId="89"/>
    <cellStyle name="20% - 强调文字颜色 6" xfId="90" builtinId="50"/>
    <cellStyle name="强调文字颜色 2" xfId="91" builtinId="33"/>
    <cellStyle name="链接单元格" xfId="92" builtinId="24"/>
    <cellStyle name="汇总" xfId="93" builtinId="25"/>
    <cellStyle name="好" xfId="94" builtinId="26"/>
    <cellStyle name="适中" xfId="95" builtinId="28"/>
    <cellStyle name="常规 3 13 4" xfId="96"/>
    <cellStyle name="常规 2 20 7" xfId="97"/>
    <cellStyle name="常规 2 15 7" xfId="98"/>
    <cellStyle name="常规 4 24 8" xfId="99"/>
    <cellStyle name="常规 4 19 8" xfId="100"/>
    <cellStyle name="20% - 强调文字颜色 5" xfId="101" builtinId="46"/>
    <cellStyle name="强调文字颜色 1" xfId="102" builtinId="29"/>
    <cellStyle name="常规 3 26 7" xfId="103"/>
    <cellStyle name="常规 4 24 4" xfId="104"/>
    <cellStyle name="常规 4 19 4" xfId="105"/>
    <cellStyle name="20% - 强调文字颜色 1" xfId="106" builtinId="30"/>
    <cellStyle name="常规 3 4 18" xfId="107"/>
    <cellStyle name="常规 2 6 8" xfId="108"/>
    <cellStyle name="常规 2 13 11" xfId="109"/>
    <cellStyle name="40% - 强调文字颜色 1" xfId="110" builtinId="31"/>
    <cellStyle name="常规 3 26 8" xfId="111"/>
    <cellStyle name="常规 4 24 5" xfId="112"/>
    <cellStyle name="常规 4 19 5" xfId="113"/>
    <cellStyle name="20% - 强调文字颜色 2" xfId="114" builtinId="34"/>
    <cellStyle name="常规 2 6 9" xfId="115"/>
    <cellStyle name="40% - 强调文字颜色 2" xfId="116" builtinId="35"/>
    <cellStyle name="常规 3 4 3 2" xfId="117"/>
    <cellStyle name="常规 2 31 2" xfId="118"/>
    <cellStyle name="常规 2 26 2" xfId="119"/>
    <cellStyle name="强调文字颜色 3" xfId="120" builtinId="37"/>
    <cellStyle name="常规 3 4 3 3" xfId="121"/>
    <cellStyle name="常规 2 31 3" xfId="122"/>
    <cellStyle name="常规 2 26 3" xfId="123"/>
    <cellStyle name="强调文字颜色 4" xfId="124" builtinId="41"/>
    <cellStyle name="常规 3 7_2020年预算草案" xfId="125"/>
    <cellStyle name="常规 3 8 2" xfId="126"/>
    <cellStyle name="常规 4 24 7" xfId="127"/>
    <cellStyle name="常规 4 19 7" xfId="128"/>
    <cellStyle name="20% - 强调文字颜色 4" xfId="129" builtinId="42"/>
    <cellStyle name="40% - 强调文字颜色 4" xfId="130" builtinId="43"/>
    <cellStyle name="常规 26 3" xfId="131"/>
    <cellStyle name="常规 31 3" xfId="132"/>
    <cellStyle name="常规 3 4 3 4" xfId="133"/>
    <cellStyle name="常规 2 31 4" xfId="134"/>
    <cellStyle name="常规 2 26 4" xfId="135"/>
    <cellStyle name="常规 4 9 10" xfId="136"/>
    <cellStyle name="强调文字颜色 5" xfId="137" builtinId="45"/>
    <cellStyle name="常规 3 8 3" xfId="138"/>
    <cellStyle name="40% - 强调文字颜色 5" xfId="139" builtinId="47"/>
    <cellStyle name="常规 26 4" xfId="140"/>
    <cellStyle name="常规 31 4" xfId="141"/>
    <cellStyle name="常规 4 20" xfId="142"/>
    <cellStyle name="常规 4 15" xfId="143"/>
    <cellStyle name="60% - 强调文字颜色 5" xfId="144" builtinId="48"/>
    <cellStyle name="常规 3 19 2" xfId="145"/>
    <cellStyle name="常规 3 24 2" xfId="146"/>
    <cellStyle name="常规 3 4 3 5" xfId="147"/>
    <cellStyle name="常规 2 31 5" xfId="148"/>
    <cellStyle name="常规 2 26 5" xfId="149"/>
    <cellStyle name="常规 4 9 11" xfId="150"/>
    <cellStyle name="强调文字颜色 6" xfId="151" builtinId="49"/>
    <cellStyle name="常规 3 8 4" xfId="152"/>
    <cellStyle name="常规 21 2" xfId="153"/>
    <cellStyle name="常规 16 2" xfId="154"/>
    <cellStyle name="常规 10" xfId="155"/>
    <cellStyle name="常规 3 14 10" xfId="156"/>
    <cellStyle name="40% - 强调文字颜色 6" xfId="157" builtinId="51"/>
    <cellStyle name="常规 5 2 8" xfId="158"/>
    <cellStyle name="常规 10 2" xfId="159"/>
    <cellStyle name="差_（最后定稿）吴川市2020年执行和2021年预算草案(2020.5.9)" xfId="160"/>
    <cellStyle name="常规 4 21" xfId="161"/>
    <cellStyle name="常规 4 16" xfId="162"/>
    <cellStyle name="60% - 强调文字颜色 6" xfId="163" builtinId="52"/>
    <cellStyle name="常规 4 3 2 9" xfId="164"/>
    <cellStyle name="常规 12 3" xfId="165"/>
    <cellStyle name="常规 2" xfId="166"/>
    <cellStyle name="常规 3 14 2" xfId="167"/>
    <cellStyle name="常规 2 21 5" xfId="168"/>
    <cellStyle name="常规 2 16 5" xfId="169"/>
    <cellStyle name="常规 4 8 11" xfId="170"/>
    <cellStyle name="常规 3 3 4" xfId="171"/>
    <cellStyle name="ColLevel_1" xfId="172"/>
    <cellStyle name="RowLevel_1" xfId="173"/>
    <cellStyle name="常规 3 4 14" xfId="174"/>
    <cellStyle name="常规 2 6 4" xfId="175"/>
    <cellStyle name="常规 10 4" xfId="176"/>
    <cellStyle name="常规 21 3" xfId="177"/>
    <cellStyle name="常规 16 3" xfId="178"/>
    <cellStyle name="常规 11" xfId="179"/>
    <cellStyle name="常规 3 14 11" xfId="180"/>
    <cellStyle name="常规 5 3 8" xfId="181"/>
    <cellStyle name="常规 11 2" xfId="182"/>
    <cellStyle name="常规 5 3 9" xfId="183"/>
    <cellStyle name="常规 11 3" xfId="184"/>
    <cellStyle name="常规 11 4" xfId="185"/>
    <cellStyle name="常规 4 3 2 8" xfId="186"/>
    <cellStyle name="常规 12 2" xfId="187"/>
    <cellStyle name="常规 12 4" xfId="188"/>
    <cellStyle name="常规 13" xfId="189"/>
    <cellStyle name="常规 4 28 4" xfId="190"/>
    <cellStyle name="常规 2 7 10" xfId="191"/>
    <cellStyle name="常规 4 42" xfId="192"/>
    <cellStyle name="常规 4 37" xfId="193"/>
    <cellStyle name="常规 4 3 3 8" xfId="194"/>
    <cellStyle name="常规 4 2 17" xfId="195"/>
    <cellStyle name="常规 13 2" xfId="196"/>
    <cellStyle name="常规 4 28 5" xfId="197"/>
    <cellStyle name="常规 2 7 11" xfId="198"/>
    <cellStyle name="常规 4 43" xfId="199"/>
    <cellStyle name="常规 4 38" xfId="200"/>
    <cellStyle name="常规 4 3 3 9" xfId="201"/>
    <cellStyle name="常规 4 2 18" xfId="202"/>
    <cellStyle name="常规 13 3" xfId="203"/>
    <cellStyle name="常规 4 44" xfId="204"/>
    <cellStyle name="常规 4 39" xfId="205"/>
    <cellStyle name="常规 13 4" xfId="206"/>
    <cellStyle name="常规 3 28_2020年预算草案" xfId="207"/>
    <cellStyle name="常规 2 6_2020年预算草案" xfId="208"/>
    <cellStyle name="常规 14 2" xfId="209"/>
    <cellStyle name="常规 14 3" xfId="210"/>
    <cellStyle name="常规 14 4" xfId="211"/>
    <cellStyle name="常规 20 2" xfId="212"/>
    <cellStyle name="常规 15 2" xfId="213"/>
    <cellStyle name="常规 20 3" xfId="214"/>
    <cellStyle name="常规 15 3" xfId="215"/>
    <cellStyle name="常规 20 4" xfId="216"/>
    <cellStyle name="常规 15 4" xfId="217"/>
    <cellStyle name="常规 22 2" xfId="218"/>
    <cellStyle name="常规 17 2" xfId="219"/>
    <cellStyle name="常规 22 3" xfId="220"/>
    <cellStyle name="常规 17 3" xfId="221"/>
    <cellStyle name="常规 22 4" xfId="222"/>
    <cellStyle name="常规 17 4" xfId="223"/>
    <cellStyle name="常规 4 3 17" xfId="224"/>
    <cellStyle name="常规 23 2" xfId="225"/>
    <cellStyle name="常规 18 2" xfId="226"/>
    <cellStyle name="常规 2 8 10" xfId="227"/>
    <cellStyle name="常规 4 3 18" xfId="228"/>
    <cellStyle name="常规 23 3" xfId="229"/>
    <cellStyle name="常规 18 3" xfId="230"/>
    <cellStyle name="常规 2 8 11" xfId="231"/>
    <cellStyle name="常规 23 4" xfId="232"/>
    <cellStyle name="常规 18 4" xfId="233"/>
    <cellStyle name="常规 24 2" xfId="234"/>
    <cellStyle name="常规 19 2" xfId="235"/>
    <cellStyle name="常规 24 3" xfId="236"/>
    <cellStyle name="常规 19 3" xfId="237"/>
    <cellStyle name="常规 2 22_2020年预算草案" xfId="238"/>
    <cellStyle name="常规 2 17_2020年预算草案" xfId="239"/>
    <cellStyle name="常规 24 4" xfId="240"/>
    <cellStyle name="常规 19 4" xfId="241"/>
    <cellStyle name="常规 4 4 12" xfId="242"/>
    <cellStyle name="常规 2 8 5" xfId="243"/>
    <cellStyle name="常规 3 3 3 6" xfId="244"/>
    <cellStyle name="常规 2 10" xfId="245"/>
    <cellStyle name="常规 3 18 4" xfId="246"/>
    <cellStyle name="常规 3 23 4" xfId="247"/>
    <cellStyle name="常规 3 4 2 7" xfId="248"/>
    <cellStyle name="常规 2 30 7" xfId="249"/>
    <cellStyle name="常规 2 25 7" xfId="250"/>
    <cellStyle name="常规 3 7 6" xfId="251"/>
    <cellStyle name="常规 2 10 10" xfId="252"/>
    <cellStyle name="常规 3 18 5" xfId="253"/>
    <cellStyle name="常规 3 23 5" xfId="254"/>
    <cellStyle name="常规 3 4 2 8" xfId="255"/>
    <cellStyle name="常规 4 21 2" xfId="256"/>
    <cellStyle name="常规 4 16 2" xfId="257"/>
    <cellStyle name="常规 2 30 8" xfId="258"/>
    <cellStyle name="常规 2 25 8" xfId="259"/>
    <cellStyle name="常规 3 7 7" xfId="260"/>
    <cellStyle name="常规 2 10 11" xfId="261"/>
    <cellStyle name="常规 3 12_2020年预算草案" xfId="262"/>
    <cellStyle name="常规 2 10 2" xfId="263"/>
    <cellStyle name="常规 2 10 3" xfId="264"/>
    <cellStyle name="常规 2 10 4" xfId="265"/>
    <cellStyle name="常规 2 10 5" xfId="266"/>
    <cellStyle name="常规 2 10 6" xfId="267"/>
    <cellStyle name="常规 2 10 7" xfId="268"/>
    <cellStyle name="常规 2 10 8" xfId="269"/>
    <cellStyle name="常规 2 10_2020年预算草案" xfId="270"/>
    <cellStyle name="常规 4 4 13" xfId="271"/>
    <cellStyle name="常规 2 8 6" xfId="272"/>
    <cellStyle name="常规 3 3 3 7" xfId="273"/>
    <cellStyle name="常规 2 11" xfId="274"/>
    <cellStyle name="常规 3 2 17" xfId="275"/>
    <cellStyle name="常规 5 3 5" xfId="276"/>
    <cellStyle name="常规 2 11 10" xfId="277"/>
    <cellStyle name="常规 3 2 18" xfId="278"/>
    <cellStyle name="常规 5 3 6" xfId="279"/>
    <cellStyle name="常规 2 11 11" xfId="280"/>
    <cellStyle name="常规 2 11 2" xfId="281"/>
    <cellStyle name="常规 3 2 2 3" xfId="282"/>
    <cellStyle name="常规 2 11 3" xfId="283"/>
    <cellStyle name="常规 3 2 2 4" xfId="284"/>
    <cellStyle name="常规 2 11 4" xfId="285"/>
    <cellStyle name="常规 3 2 2 5" xfId="286"/>
    <cellStyle name="常规 3 6_2020年预算草案" xfId="287"/>
    <cellStyle name="常规 2 11 5" xfId="288"/>
    <cellStyle name="常规 3 2 2 6" xfId="289"/>
    <cellStyle name="常规 5 10" xfId="290"/>
    <cellStyle name="常规 2 11 6" xfId="291"/>
    <cellStyle name="常规 3 2 2 7" xfId="292"/>
    <cellStyle name="常规 5 11" xfId="293"/>
    <cellStyle name="常规 2 11 7" xfId="294"/>
    <cellStyle name="常规 3 2 2 8" xfId="295"/>
    <cellStyle name="常规 2 33_2020年预算草案" xfId="296"/>
    <cellStyle name="常规 2 28_2020年预算草案" xfId="297"/>
    <cellStyle name="常规 5 12" xfId="298"/>
    <cellStyle name="常规 2 11 8" xfId="299"/>
    <cellStyle name="常规 3 2 2 9" xfId="300"/>
    <cellStyle name="常规 5 13" xfId="301"/>
    <cellStyle name="常规 2 11 9" xfId="302"/>
    <cellStyle name="常规 3 4 13" xfId="303"/>
    <cellStyle name="常规 2 6 3" xfId="304"/>
    <cellStyle name="常规 2 11_2020年预算草案" xfId="305"/>
    <cellStyle name="常规 4 4 14" xfId="306"/>
    <cellStyle name="常规 2 8 7" xfId="307"/>
    <cellStyle name="常规 3 3 3 8" xfId="308"/>
    <cellStyle name="常规 2 12" xfId="309"/>
    <cellStyle name="常规 3 3 17" xfId="310"/>
    <cellStyle name="常规 2 12 10" xfId="311"/>
    <cellStyle name="常规 3 3 18" xfId="312"/>
    <cellStyle name="常规 2 12 11" xfId="313"/>
    <cellStyle name="常规 2 12 2" xfId="314"/>
    <cellStyle name="常规 3 2 3 3" xfId="315"/>
    <cellStyle name="常规 2 12 3" xfId="316"/>
    <cellStyle name="常规 3 2 3 4" xfId="317"/>
    <cellStyle name="常规 2 12 4" xfId="318"/>
    <cellStyle name="常规 3 2 3 5" xfId="319"/>
    <cellStyle name="常规 2 12 5" xfId="320"/>
    <cellStyle name="常规 3 2 3 6" xfId="321"/>
    <cellStyle name="常规 3 10 2" xfId="322"/>
    <cellStyle name="常规 2 12 6" xfId="323"/>
    <cellStyle name="常规 3 2 3 7" xfId="324"/>
    <cellStyle name="常规 3 10 3" xfId="325"/>
    <cellStyle name="常规 3 10 4" xfId="326"/>
    <cellStyle name="常规 3 2_2020年预算草案" xfId="327"/>
    <cellStyle name="常规 2 12 7" xfId="328"/>
    <cellStyle name="常规 3 2 3 8" xfId="329"/>
    <cellStyle name="常规 2 12 8" xfId="330"/>
    <cellStyle name="常规 3 2 3 9" xfId="331"/>
    <cellStyle name="常规 3 10 5" xfId="332"/>
    <cellStyle name="常规 2 12_2020年预算草案" xfId="333"/>
    <cellStyle name="常规 4 4 15" xfId="334"/>
    <cellStyle name="常规 2 8 8" xfId="335"/>
    <cellStyle name="常规 3 3 3 9" xfId="336"/>
    <cellStyle name="常规 2 13" xfId="337"/>
    <cellStyle name="常规 3 4 17" xfId="338"/>
    <cellStyle name="常规 2 6 7" xfId="339"/>
    <cellStyle name="常规 2 13 10" xfId="340"/>
    <cellStyle name="常规 2 13 2" xfId="341"/>
    <cellStyle name="常规 2 13 3" xfId="342"/>
    <cellStyle name="常规 2 13 4" xfId="343"/>
    <cellStyle name="常规 3 11 2" xfId="344"/>
    <cellStyle name="常规 2 13 5" xfId="345"/>
    <cellStyle name="常规 3 11 3" xfId="346"/>
    <cellStyle name="常规 4 27_2020年预算草案" xfId="347"/>
    <cellStyle name="常规 2 13 6" xfId="348"/>
    <cellStyle name="常规 3 11 4" xfId="349"/>
    <cellStyle name="常规 2 13 7" xfId="350"/>
    <cellStyle name="常规 3 11 5" xfId="351"/>
    <cellStyle name="常规 2 13 8" xfId="352"/>
    <cellStyle name="常规 3 11 6" xfId="353"/>
    <cellStyle name="常规 2 13 9" xfId="354"/>
    <cellStyle name="常规 2 14 2" xfId="355"/>
    <cellStyle name="常规 2 13_2020年预算草案" xfId="356"/>
    <cellStyle name="常规 3 8 11" xfId="357"/>
    <cellStyle name="常规 4 4 16" xfId="358"/>
    <cellStyle name="常规 2 8 9" xfId="359"/>
    <cellStyle name="常规 2 14" xfId="360"/>
    <cellStyle name="常规 2 14 10" xfId="361"/>
    <cellStyle name="常规 2 14 11" xfId="362"/>
    <cellStyle name="常规 2 14 3" xfId="363"/>
    <cellStyle name="常规 2 14 4" xfId="364"/>
    <cellStyle name="常规 3 12 2" xfId="365"/>
    <cellStyle name="常规 2 14 5" xfId="366"/>
    <cellStyle name="常规 3 12 3" xfId="367"/>
    <cellStyle name="常规 2 14 6" xfId="368"/>
    <cellStyle name="常规 3 12 4" xfId="369"/>
    <cellStyle name="常规 2 14 7" xfId="370"/>
    <cellStyle name="常规 2 22 10" xfId="371"/>
    <cellStyle name="常规 2 17 10" xfId="372"/>
    <cellStyle name="常规 2 14 8" xfId="373"/>
    <cellStyle name="常规 4 10 2" xfId="374"/>
    <cellStyle name="常规 3 12 5" xfId="375"/>
    <cellStyle name="常规 2 22 11" xfId="376"/>
    <cellStyle name="常规 2 17 11" xfId="377"/>
    <cellStyle name="常规 2 14 9" xfId="378"/>
    <cellStyle name="常规 4 10 3" xfId="379"/>
    <cellStyle name="常规 4 23_2020年预算草案" xfId="380"/>
    <cellStyle name="常规 4 18_2020年预算草案" xfId="381"/>
    <cellStyle name="常规 3 12 6" xfId="382"/>
    <cellStyle name="常规 2 14_2020年预算草案" xfId="383"/>
    <cellStyle name="常规 2 20" xfId="384"/>
    <cellStyle name="常规 2 15" xfId="385"/>
    <cellStyle name="常规 2 9 10" xfId="386"/>
    <cellStyle name="常规 2 20 10" xfId="387"/>
    <cellStyle name="常规 2 15 10" xfId="388"/>
    <cellStyle name="常规 2 20 11" xfId="389"/>
    <cellStyle name="常规 2 15 11" xfId="390"/>
    <cellStyle name="常规 2 20 2" xfId="391"/>
    <cellStyle name="常规 2 15 2" xfId="392"/>
    <cellStyle name="常规 2 20 3" xfId="393"/>
    <cellStyle name="常规 2 15 3" xfId="394"/>
    <cellStyle name="常规 2 20 4" xfId="395"/>
    <cellStyle name="常规 2 15 4" xfId="396"/>
    <cellStyle name="常规 3 13 2" xfId="397"/>
    <cellStyle name="常规 2 20 5" xfId="398"/>
    <cellStyle name="常规 2 15 5" xfId="399"/>
    <cellStyle name="常规 3 13 3" xfId="400"/>
    <cellStyle name="常规 2 20 6" xfId="401"/>
    <cellStyle name="常规 2 15 6" xfId="402"/>
    <cellStyle name="常规 2 20 8" xfId="403"/>
    <cellStyle name="常规 2 15 8" xfId="404"/>
    <cellStyle name="常规 4 11 2" xfId="405"/>
    <cellStyle name="常规 3 13 5" xfId="406"/>
    <cellStyle name="常规 2 20 9" xfId="407"/>
    <cellStyle name="常规 2 15 9" xfId="408"/>
    <cellStyle name="常规 4 11 3" xfId="409"/>
    <cellStyle name="常规 3 13 6" xfId="410"/>
    <cellStyle name="常规 2 20_2020年预算草案" xfId="411"/>
    <cellStyle name="常规 2 15_2020年预算草案" xfId="412"/>
    <cellStyle name="常规 2 9 11" xfId="413"/>
    <cellStyle name="常规 3 29_2020年预算草案" xfId="414"/>
    <cellStyle name="常规 2 21" xfId="415"/>
    <cellStyle name="常规 2 16" xfId="416"/>
    <cellStyle name="常规 2 21 10" xfId="417"/>
    <cellStyle name="常规 2 16 10" xfId="418"/>
    <cellStyle name="常规 2 21 11" xfId="419"/>
    <cellStyle name="常规 2 16 11" xfId="420"/>
    <cellStyle name="常规 2 21 2" xfId="421"/>
    <cellStyle name="常规 2 16 2" xfId="422"/>
    <cellStyle name="常规 2 21 3" xfId="423"/>
    <cellStyle name="常规 2 16 3" xfId="424"/>
    <cellStyle name="常规 2 21 4" xfId="425"/>
    <cellStyle name="常规 2 16 4" xfId="426"/>
    <cellStyle name="常规 3" xfId="427"/>
    <cellStyle name="常规 3 14 3" xfId="428"/>
    <cellStyle name="常规 6 10" xfId="429"/>
    <cellStyle name="常规 2 21 6" xfId="430"/>
    <cellStyle name="常规 2 16 6" xfId="431"/>
    <cellStyle name="常规 3 14 4" xfId="432"/>
    <cellStyle name="常规 4" xfId="433"/>
    <cellStyle name="常规 6 11" xfId="434"/>
    <cellStyle name="常规 2 21 7" xfId="435"/>
    <cellStyle name="常规 2 16 7" xfId="436"/>
    <cellStyle name="常规 5" xfId="437"/>
    <cellStyle name="常规 3 14 5" xfId="438"/>
    <cellStyle name="常规 6 12" xfId="439"/>
    <cellStyle name="常规 4 12 2" xfId="440"/>
    <cellStyle name="常规 2 21 8" xfId="441"/>
    <cellStyle name="常规 2 16 8" xfId="442"/>
    <cellStyle name="常规 2 22" xfId="443"/>
    <cellStyle name="常规 2 17" xfId="444"/>
    <cellStyle name="常规 2 24" xfId="445"/>
    <cellStyle name="常规 2 19" xfId="446"/>
    <cellStyle name="常规 2 22 2" xfId="447"/>
    <cellStyle name="常规 2 17 2" xfId="448"/>
    <cellStyle name="常规 3 4 2" xfId="449"/>
    <cellStyle name="常规 2 30" xfId="450"/>
    <cellStyle name="常规 2 25" xfId="451"/>
    <cellStyle name="常规 2 22 3" xfId="452"/>
    <cellStyle name="常规 2 17 3" xfId="453"/>
    <cellStyle name="常规 3 4 4" xfId="454"/>
    <cellStyle name="常规 2 32" xfId="455"/>
    <cellStyle name="常规 2 27" xfId="456"/>
    <cellStyle name="常规 3 15 2" xfId="457"/>
    <cellStyle name="常规 3 20 2" xfId="458"/>
    <cellStyle name="常规 2 22 5" xfId="459"/>
    <cellStyle name="常规 2 17 5" xfId="460"/>
    <cellStyle name="常规 3 4 5" xfId="461"/>
    <cellStyle name="常规 2 33" xfId="462"/>
    <cellStyle name="常规 2 28" xfId="463"/>
    <cellStyle name="常规 3 15 3" xfId="464"/>
    <cellStyle name="常规 3 20 3" xfId="465"/>
    <cellStyle name="常规 2 22 6" xfId="466"/>
    <cellStyle name="常规 2 17 6" xfId="467"/>
    <cellStyle name="常规 3 4 6" xfId="468"/>
    <cellStyle name="常规 2 34" xfId="469"/>
    <cellStyle name="常规 2 29" xfId="470"/>
    <cellStyle name="常规 3 15 4" xfId="471"/>
    <cellStyle name="常规 3 20 4" xfId="472"/>
    <cellStyle name="常规 2 22 7" xfId="473"/>
    <cellStyle name="常规 2 17 7" xfId="474"/>
    <cellStyle name="常规 3 4 7" xfId="475"/>
    <cellStyle name="常规 2 9_2020年预算草案" xfId="476"/>
    <cellStyle name="常规 2 40" xfId="477"/>
    <cellStyle name="常规 2 35" xfId="478"/>
    <cellStyle name="常规 3 15 5" xfId="479"/>
    <cellStyle name="常规 3 20 5" xfId="480"/>
    <cellStyle name="常规 4 13 2" xfId="481"/>
    <cellStyle name="常规 2 22 8" xfId="482"/>
    <cellStyle name="常规 2 17 8" xfId="483"/>
    <cellStyle name="常规 3 4 8" xfId="484"/>
    <cellStyle name="常规 2 41" xfId="485"/>
    <cellStyle name="常规 2 36" xfId="486"/>
    <cellStyle name="常规 3 15 6" xfId="487"/>
    <cellStyle name="常规 3 20 6" xfId="488"/>
    <cellStyle name="常规 4 13 3" xfId="489"/>
    <cellStyle name="常规 2 22 9" xfId="490"/>
    <cellStyle name="常规 2 17 9" xfId="491"/>
    <cellStyle name="常规 2 23" xfId="492"/>
    <cellStyle name="常规 2 18" xfId="493"/>
    <cellStyle name="常规 3 17 5" xfId="494"/>
    <cellStyle name="常规 3 22 5" xfId="495"/>
    <cellStyle name="常规 4 20 2" xfId="496"/>
    <cellStyle name="常规 4 15 2" xfId="497"/>
    <cellStyle name="常规 2 24 8" xfId="498"/>
    <cellStyle name="常规 2 19 8" xfId="499"/>
    <cellStyle name="常规 2 23 10" xfId="500"/>
    <cellStyle name="常规 2 18 10" xfId="501"/>
    <cellStyle name="常规 3 6 7" xfId="502"/>
    <cellStyle name="常规 3 17 6" xfId="503"/>
    <cellStyle name="常规 3 22 6" xfId="504"/>
    <cellStyle name="常规 4 20 3" xfId="505"/>
    <cellStyle name="常规 4 15 3" xfId="506"/>
    <cellStyle name="常规 2 24 9" xfId="507"/>
    <cellStyle name="常规 2 19 9" xfId="508"/>
    <cellStyle name="常规 2 23 11" xfId="509"/>
    <cellStyle name="常规 2 18 11" xfId="510"/>
    <cellStyle name="常规 3 6 8" xfId="511"/>
    <cellStyle name="常规 2 23 2" xfId="512"/>
    <cellStyle name="常规 2 18 2" xfId="513"/>
    <cellStyle name="常规 2 23 3" xfId="514"/>
    <cellStyle name="常规 2 18 3" xfId="515"/>
    <cellStyle name="常规 2 23 4" xfId="516"/>
    <cellStyle name="常规 2 18 4" xfId="517"/>
    <cellStyle name="常规 3 16 2" xfId="518"/>
    <cellStyle name="常规 3 21 2" xfId="519"/>
    <cellStyle name="常规 2 23 5" xfId="520"/>
    <cellStyle name="常规 2 18 5" xfId="521"/>
    <cellStyle name="常规 3 16 3" xfId="522"/>
    <cellStyle name="常规 3 21 3" xfId="523"/>
    <cellStyle name="常规 2 23 6" xfId="524"/>
    <cellStyle name="常规 2 18 6" xfId="525"/>
    <cellStyle name="常规 3 16 4" xfId="526"/>
    <cellStyle name="常规 3 21 4" xfId="527"/>
    <cellStyle name="常规 2 23 7" xfId="528"/>
    <cellStyle name="常规 2 18 7" xfId="529"/>
    <cellStyle name="常规 3 16 5" xfId="530"/>
    <cellStyle name="常规 3 21 5" xfId="531"/>
    <cellStyle name="常规 4 14 2" xfId="532"/>
    <cellStyle name="常规 2 23 8" xfId="533"/>
    <cellStyle name="常规 2 18 8" xfId="534"/>
    <cellStyle name="常规 3 16 6" xfId="535"/>
    <cellStyle name="常规 3 21 6" xfId="536"/>
    <cellStyle name="常规 4 14 3" xfId="537"/>
    <cellStyle name="常规 2 23 9" xfId="538"/>
    <cellStyle name="常规 2 18 9" xfId="539"/>
    <cellStyle name="常规 4 5 9" xfId="540"/>
    <cellStyle name="常规 4 2 3 9" xfId="541"/>
    <cellStyle name="常规 2 23_2020年预算草案" xfId="542"/>
    <cellStyle name="常规 2 18_2020年预算草案" xfId="543"/>
    <cellStyle name="常规 2 2 11" xfId="544"/>
    <cellStyle name="常规 3 27 5" xfId="545"/>
    <cellStyle name="常规 4 30 2" xfId="546"/>
    <cellStyle name="常规 4 25 2" xfId="547"/>
    <cellStyle name="常规 2 29 8" xfId="548"/>
    <cellStyle name="常规 2 24 10" xfId="549"/>
    <cellStyle name="常规 2 19 10" xfId="550"/>
    <cellStyle name="常规 4 7_2020年预算草案" xfId="551"/>
    <cellStyle name="常规 3 27 6" xfId="552"/>
    <cellStyle name="常规 4 30 3" xfId="553"/>
    <cellStyle name="常规 4 25 3" xfId="554"/>
    <cellStyle name="常规 2 29 9" xfId="555"/>
    <cellStyle name="常规 2 24 11" xfId="556"/>
    <cellStyle name="常规 2 19 11" xfId="557"/>
    <cellStyle name="常规 2 24 2" xfId="558"/>
    <cellStyle name="常规 2 19 2" xfId="559"/>
    <cellStyle name="常规 3 3 2_2020年预算草案" xfId="560"/>
    <cellStyle name="常规 2 24 3" xfId="561"/>
    <cellStyle name="常规 2 19 3" xfId="562"/>
    <cellStyle name="常规 3 17 2" xfId="563"/>
    <cellStyle name="常规 3 22 2" xfId="564"/>
    <cellStyle name="常规 2 24 5" xfId="565"/>
    <cellStyle name="常规 2 19 5" xfId="566"/>
    <cellStyle name="常规 3 17 3" xfId="567"/>
    <cellStyle name="常规 3 22 3" xfId="568"/>
    <cellStyle name="常规 2 24 6" xfId="569"/>
    <cellStyle name="常规 2 19 6" xfId="570"/>
    <cellStyle name="常规 3 17 4" xfId="571"/>
    <cellStyle name="常规 3 22 4" xfId="572"/>
    <cellStyle name="常规 2 24 7" xfId="573"/>
    <cellStyle name="常规 2 19 7" xfId="574"/>
    <cellStyle name="常规 3 10 7" xfId="575"/>
    <cellStyle name="常规 2 4 10" xfId="576"/>
    <cellStyle name="常规 2 24_2020年预算草案" xfId="577"/>
    <cellStyle name="常规 2 19_2020年预算草案" xfId="578"/>
    <cellStyle name="常规 2 46" xfId="579"/>
    <cellStyle name="常规 2 2" xfId="580"/>
    <cellStyle name="常规 2 2 10" xfId="581"/>
    <cellStyle name="常规 2 2 12" xfId="582"/>
    <cellStyle name="常规 2 2 13" xfId="583"/>
    <cellStyle name="常规 2 2 14" xfId="584"/>
    <cellStyle name="常规 2 33 2" xfId="585"/>
    <cellStyle name="常规 2 28 2" xfId="586"/>
    <cellStyle name="常规 2 2 15" xfId="587"/>
    <cellStyle name="常规 2 33 3" xfId="588"/>
    <cellStyle name="常规 2 28 3" xfId="589"/>
    <cellStyle name="常规 2 2 16" xfId="590"/>
    <cellStyle name="常规 2 2 2" xfId="591"/>
    <cellStyle name="常规 2 2 3" xfId="592"/>
    <cellStyle name="常规 2 2 5" xfId="593"/>
    <cellStyle name="常规 2 2 6" xfId="594"/>
    <cellStyle name="常规 2 2 7" xfId="595"/>
    <cellStyle name="常规 2 2 8" xfId="596"/>
    <cellStyle name="常规 2 2 9" xfId="597"/>
    <cellStyle name="常规 3 7 10" xfId="598"/>
    <cellStyle name="常规 2 2_2020年预算草案" xfId="599"/>
    <cellStyle name="常规 3 4 2 10" xfId="600"/>
    <cellStyle name="常规 5 2 12" xfId="601"/>
    <cellStyle name="常规 2 30 10" xfId="602"/>
    <cellStyle name="常规 2 25 10" xfId="603"/>
    <cellStyle name="常规 3 4 2 11" xfId="604"/>
    <cellStyle name="常规 5 2 13" xfId="605"/>
    <cellStyle name="常规 2 30 11" xfId="606"/>
    <cellStyle name="常规 2 25 11" xfId="607"/>
    <cellStyle name="常规 4 23 11" xfId="608"/>
    <cellStyle name="常规 4 18 11" xfId="609"/>
    <cellStyle name="常规 3 4 2 2" xfId="610"/>
    <cellStyle name="常规 2 30 2" xfId="611"/>
    <cellStyle name="常规 2 25 2" xfId="612"/>
    <cellStyle name="常规 3 4 2 3" xfId="613"/>
    <cellStyle name="常规 2 30 3" xfId="614"/>
    <cellStyle name="常规 2 25 3" xfId="615"/>
    <cellStyle name="常规 3 4 2 4" xfId="616"/>
    <cellStyle name="常规 2 30 4" xfId="617"/>
    <cellStyle name="常规 2 25 4" xfId="618"/>
    <cellStyle name="常规 3 18 2" xfId="619"/>
    <cellStyle name="常规 3 23 2" xfId="620"/>
    <cellStyle name="常规 3 4 2 5" xfId="621"/>
    <cellStyle name="常规 2 30 5" xfId="622"/>
    <cellStyle name="常规 2 25 5" xfId="623"/>
    <cellStyle name="常规 3 18 3" xfId="624"/>
    <cellStyle name="常规 3 23 3" xfId="625"/>
    <cellStyle name="常规 3 4 2 6" xfId="626"/>
    <cellStyle name="常规 2 30 6" xfId="627"/>
    <cellStyle name="常规 2 25 6" xfId="628"/>
    <cellStyle name="常规 3 18 6" xfId="629"/>
    <cellStyle name="常规 3 23 6" xfId="630"/>
    <cellStyle name="常规 3 4 2 9" xfId="631"/>
    <cellStyle name="常规 4 21 3" xfId="632"/>
    <cellStyle name="常规 4 16 3" xfId="633"/>
    <cellStyle name="常规 2 30 9" xfId="634"/>
    <cellStyle name="常规 2 25 9" xfId="635"/>
    <cellStyle name="常规 3 25 6" xfId="636"/>
    <cellStyle name="常规 3 30 6" xfId="637"/>
    <cellStyle name="常规 4 23 3" xfId="638"/>
    <cellStyle name="常规 4 18 3" xfId="639"/>
    <cellStyle name="常规 2 32 9" xfId="640"/>
    <cellStyle name="常规 2 27 9" xfId="641"/>
    <cellStyle name="常规 2 30_2020年预算草案" xfId="642"/>
    <cellStyle name="常规 2 25_2020年预算草案" xfId="643"/>
    <cellStyle name="常规 3 9 8" xfId="644"/>
    <cellStyle name="常规 3 36" xfId="645"/>
    <cellStyle name="常规 3 4 2_2020年预算草案" xfId="646"/>
    <cellStyle name="常规 3 41" xfId="647"/>
    <cellStyle name="常规 4 8_2020年预算草案" xfId="648"/>
    <cellStyle name="常规 2 5 8" xfId="649"/>
    <cellStyle name="常规 3 4 3 10" xfId="650"/>
    <cellStyle name="常规 5 3 12" xfId="651"/>
    <cellStyle name="常规 2 31 10" xfId="652"/>
    <cellStyle name="常规 2 26 10" xfId="653"/>
    <cellStyle name="常规 2 5 9" xfId="654"/>
    <cellStyle name="常规 3 4 3 11" xfId="655"/>
    <cellStyle name="常规 5 3 13" xfId="656"/>
    <cellStyle name="常规 2 31 11" xfId="657"/>
    <cellStyle name="常规 2 26 11" xfId="658"/>
    <cellStyle name="常规 3 19 3" xfId="659"/>
    <cellStyle name="常规 3 24 3" xfId="660"/>
    <cellStyle name="常规 3 4 3 6" xfId="661"/>
    <cellStyle name="常规 2 31 6" xfId="662"/>
    <cellStyle name="常规 2 26 6" xfId="663"/>
    <cellStyle name="常规 3 8 5" xfId="664"/>
    <cellStyle name="常规 2 29_2020年预算草案" xfId="665"/>
    <cellStyle name="常规 3 19 4" xfId="666"/>
    <cellStyle name="常规 3 24 4" xfId="667"/>
    <cellStyle name="常规 3 4 3 7" xfId="668"/>
    <cellStyle name="常规 2 31 7" xfId="669"/>
    <cellStyle name="常规 2 26 7" xfId="670"/>
    <cellStyle name="常规 3 19 5" xfId="671"/>
    <cellStyle name="常规 3 24 5" xfId="672"/>
    <cellStyle name="常规 3 4 3 8" xfId="673"/>
    <cellStyle name="常规 4 22 2" xfId="674"/>
    <cellStyle name="常规 4 17 2" xfId="675"/>
    <cellStyle name="常规 2 31 8" xfId="676"/>
    <cellStyle name="常规 2 26 8" xfId="677"/>
    <cellStyle name="常规 3 19 6" xfId="678"/>
    <cellStyle name="常规 3 24 6" xfId="679"/>
    <cellStyle name="常规 3 4 3 9" xfId="680"/>
    <cellStyle name="常规 4 22 3" xfId="681"/>
    <cellStyle name="常规 4 17 3" xfId="682"/>
    <cellStyle name="常规 2 31 9" xfId="683"/>
    <cellStyle name="常规 2 26 9" xfId="684"/>
    <cellStyle name="常规 3 4 3_2020年预算草案" xfId="685"/>
    <cellStyle name="常规 2 31_2020年预算草案" xfId="686"/>
    <cellStyle name="常规 2 26_2020年预算草案" xfId="687"/>
    <cellStyle name="常规 4 3 15" xfId="688"/>
    <cellStyle name="常规 2 3 8" xfId="689"/>
    <cellStyle name="常规 2 32 10" xfId="690"/>
    <cellStyle name="常规 2 27 10" xfId="691"/>
    <cellStyle name="常规 3 9" xfId="692"/>
    <cellStyle name="常规 2 32 11" xfId="693"/>
    <cellStyle name="常规 2 27 11" xfId="694"/>
    <cellStyle name="常规 2 32 2" xfId="695"/>
    <cellStyle name="常规 2 27 2" xfId="696"/>
    <cellStyle name="常规 2 32 3" xfId="697"/>
    <cellStyle name="常规 2 27 3" xfId="698"/>
    <cellStyle name="常规 2 32 4" xfId="699"/>
    <cellStyle name="常规 2 27 4" xfId="700"/>
    <cellStyle name="常规 3 25 3" xfId="701"/>
    <cellStyle name="常规 3 30 3" xfId="702"/>
    <cellStyle name="常规 2 32 6" xfId="703"/>
    <cellStyle name="常规 2 27 6" xfId="704"/>
    <cellStyle name="常规 3 25 4" xfId="705"/>
    <cellStyle name="常规 3 30 4" xfId="706"/>
    <cellStyle name="常规 2 32 7" xfId="707"/>
    <cellStyle name="常规 2 27 7" xfId="708"/>
    <cellStyle name="常规 3 25 5" xfId="709"/>
    <cellStyle name="常规 3 30 5" xfId="710"/>
    <cellStyle name="常规 4 23 2" xfId="711"/>
    <cellStyle name="常规 4 18 2" xfId="712"/>
    <cellStyle name="常规 2 32 8" xfId="713"/>
    <cellStyle name="常规 2 27 8" xfId="714"/>
    <cellStyle name="常规 2 32_2020年预算草案" xfId="715"/>
    <cellStyle name="常规 2 27_2020年预算草案" xfId="716"/>
    <cellStyle name="常规 4 6 7" xfId="717"/>
    <cellStyle name="常规 2 33 10" xfId="718"/>
    <cellStyle name="常规 2 28 10" xfId="719"/>
    <cellStyle name="常规 4 6 8" xfId="720"/>
    <cellStyle name="常规 2 33 11" xfId="721"/>
    <cellStyle name="常规 2 28 11" xfId="722"/>
    <cellStyle name="常规 2 33 4" xfId="723"/>
    <cellStyle name="常规 2 28 4" xfId="724"/>
    <cellStyle name="常规 3 26 2" xfId="725"/>
    <cellStyle name="常规 2 33 5" xfId="726"/>
    <cellStyle name="常规 2 28 5" xfId="727"/>
    <cellStyle name="常规 3 26 3" xfId="728"/>
    <cellStyle name="常规 2 33 6" xfId="729"/>
    <cellStyle name="常规 2 28 6" xfId="730"/>
    <cellStyle name="常规 3 26 4" xfId="731"/>
    <cellStyle name="常规 2 33 7" xfId="732"/>
    <cellStyle name="常规 2 28 7" xfId="733"/>
    <cellStyle name="常规 3 26 5" xfId="734"/>
    <cellStyle name="常规 4 24 2" xfId="735"/>
    <cellStyle name="常规 4 19 2" xfId="736"/>
    <cellStyle name="常规 2 33 8" xfId="737"/>
    <cellStyle name="常规 2 28 8" xfId="738"/>
    <cellStyle name="常规 3 26 6" xfId="739"/>
    <cellStyle name="常规 4 24 3" xfId="740"/>
    <cellStyle name="常规 4 19 3" xfId="741"/>
    <cellStyle name="常规 2 33 9" xfId="742"/>
    <cellStyle name="常规 2 28 9" xfId="743"/>
    <cellStyle name="常规 2 29 10" xfId="744"/>
    <cellStyle name="常规 2 29 11" xfId="745"/>
    <cellStyle name="常规 2 29 2" xfId="746"/>
    <cellStyle name="常规 3 27 4" xfId="747"/>
    <cellStyle name="常规 2 29 7" xfId="748"/>
    <cellStyle name="常规 2 3" xfId="749"/>
    <cellStyle name="常规 4 13 9" xfId="750"/>
    <cellStyle name="常规 2 9 2" xfId="751"/>
    <cellStyle name="常规 2 47" xfId="752"/>
    <cellStyle name="常规 2 3 10" xfId="753"/>
    <cellStyle name="常规 2 3 12" xfId="754"/>
    <cellStyle name="常规 2 3 13" xfId="755"/>
    <cellStyle name="常规 2 3 14" xfId="756"/>
    <cellStyle name="常规 2 3 15" xfId="757"/>
    <cellStyle name="常规 2 3 16" xfId="758"/>
    <cellStyle name="常规 2 3 2" xfId="759"/>
    <cellStyle name="常规 4 3 10" xfId="760"/>
    <cellStyle name="常规 2 3 3" xfId="761"/>
    <cellStyle name="常规 4 3 11" xfId="762"/>
    <cellStyle name="常规 2 3 4" xfId="763"/>
    <cellStyle name="常规 3 3 3 10" xfId="764"/>
    <cellStyle name="常规 4 3 12" xfId="765"/>
    <cellStyle name="常规 2 3 5" xfId="766"/>
    <cellStyle name="常规 3 3 3 11" xfId="767"/>
    <cellStyle name="常规 4 3 13" xfId="768"/>
    <cellStyle name="常规 2 3 6" xfId="769"/>
    <cellStyle name="常规 4 3 14" xfId="770"/>
    <cellStyle name="常规 2 3 7" xfId="771"/>
    <cellStyle name="常规 4 3 16" xfId="772"/>
    <cellStyle name="常规 2 3 9" xfId="773"/>
    <cellStyle name="常规 35 4" xfId="774"/>
    <cellStyle name="常规 2 3_2020年预算草案" xfId="775"/>
    <cellStyle name="常规 3 15 7" xfId="776"/>
    <cellStyle name="常规 3 20 7" xfId="777"/>
    <cellStyle name="常规 4 13 4" xfId="778"/>
    <cellStyle name="常规 2 5 10" xfId="779"/>
    <cellStyle name="常规 3 4 9" xfId="780"/>
    <cellStyle name="常规 2 42" xfId="781"/>
    <cellStyle name="常规 2 37" xfId="782"/>
    <cellStyle name="常规 3 15 8" xfId="783"/>
    <cellStyle name="常规 3 20 8" xfId="784"/>
    <cellStyle name="常规 4 13 5" xfId="785"/>
    <cellStyle name="常规 2 5 11" xfId="786"/>
    <cellStyle name="常规 2 43" xfId="787"/>
    <cellStyle name="常规 2 38" xfId="788"/>
    <cellStyle name="常规 2 44" xfId="789"/>
    <cellStyle name="常规 2 39" xfId="790"/>
    <cellStyle name="常规 2 4" xfId="791"/>
    <cellStyle name="常规 2 9 3" xfId="792"/>
    <cellStyle name="常规 2 48" xfId="793"/>
    <cellStyle name="常规 3 10 8" xfId="794"/>
    <cellStyle name="常规 2 4 11" xfId="795"/>
    <cellStyle name="常规 2 4 2" xfId="796"/>
    <cellStyle name="常规 2 4 3" xfId="797"/>
    <cellStyle name="常规 2 4 4" xfId="798"/>
    <cellStyle name="常规 2 4 5" xfId="799"/>
    <cellStyle name="常规 2 4 6" xfId="800"/>
    <cellStyle name="常规 2 4 7" xfId="801"/>
    <cellStyle name="常规 2 4 8" xfId="802"/>
    <cellStyle name="常规 2 4 9" xfId="803"/>
    <cellStyle name="常规 2 4_2020年预算草案" xfId="804"/>
    <cellStyle name="常规 2 45" xfId="805"/>
    <cellStyle name="常规 2 5" xfId="806"/>
    <cellStyle name="常规 2 9 4" xfId="807"/>
    <cellStyle name="常规 2 5 2" xfId="808"/>
    <cellStyle name="常规 2 5 3" xfId="809"/>
    <cellStyle name="常规 2 5 4" xfId="810"/>
    <cellStyle name="常规 2 5 5" xfId="811"/>
    <cellStyle name="常规 2 5 6" xfId="812"/>
    <cellStyle name="常规 2 5 7" xfId="813"/>
    <cellStyle name="常规 2 5_2020年预算草案" xfId="814"/>
    <cellStyle name="常规 2 6" xfId="815"/>
    <cellStyle name="常规 2 9 5" xfId="816"/>
    <cellStyle name="常规 3 25 7" xfId="817"/>
    <cellStyle name="常规 3 30 7" xfId="818"/>
    <cellStyle name="常规 4 23 4" xfId="819"/>
    <cellStyle name="常规 4 18 4" xfId="820"/>
    <cellStyle name="常规 2 6 10" xfId="821"/>
    <cellStyle name="常规 3 25 8" xfId="822"/>
    <cellStyle name="常规 3 30 8" xfId="823"/>
    <cellStyle name="常规 4 23 5" xfId="824"/>
    <cellStyle name="常规 4 18 5" xfId="825"/>
    <cellStyle name="常规 2 6 11" xfId="826"/>
    <cellStyle name="常规 2 6 2" xfId="827"/>
    <cellStyle name="常规 4 10 9" xfId="828"/>
    <cellStyle name="常规 3 4 12" xfId="829"/>
    <cellStyle name="常规 3 4 15" xfId="830"/>
    <cellStyle name="常规 2 6 5" xfId="831"/>
    <cellStyle name="常规 3 4 16" xfId="832"/>
    <cellStyle name="常规 2 6 6" xfId="833"/>
    <cellStyle name="常规 2 7" xfId="834"/>
    <cellStyle name="常规 2 9 6" xfId="835"/>
    <cellStyle name="常规 2 7 2" xfId="836"/>
    <cellStyle name="常规 4 11 9" xfId="837"/>
    <cellStyle name="常规 2 7 4" xfId="838"/>
    <cellStyle name="常规 2 7 5" xfId="839"/>
    <cellStyle name="常规 2 7 6" xfId="840"/>
    <cellStyle name="常规 2 7 7" xfId="841"/>
    <cellStyle name="常规 2 7 8" xfId="842"/>
    <cellStyle name="常规 2 7 9" xfId="843"/>
    <cellStyle name="常规 2 9 9" xfId="844"/>
    <cellStyle name="常规 2 7_2020年预算草案" xfId="845"/>
    <cellStyle name="常规 2 8" xfId="846"/>
    <cellStyle name="常规 2 9 7" xfId="847"/>
    <cellStyle name="常规 4 10_2020年预算草案" xfId="848"/>
    <cellStyle name="常规 4 12 9" xfId="849"/>
    <cellStyle name="常规 2 8 2" xfId="850"/>
    <cellStyle name="常规 4 4 10" xfId="851"/>
    <cellStyle name="常规 4 2 2 10" xfId="852"/>
    <cellStyle name="常规 2 8 3" xfId="853"/>
    <cellStyle name="常规 4 4 11" xfId="854"/>
    <cellStyle name="常规 4 2 2 11" xfId="855"/>
    <cellStyle name="常规 2 8 4" xfId="856"/>
    <cellStyle name="常规 2 8_2020年预算草案" xfId="857"/>
    <cellStyle name="常规 2 9" xfId="858"/>
    <cellStyle name="常规 2 9 8" xfId="859"/>
    <cellStyle name="常规 25 2" xfId="860"/>
    <cellStyle name="常规 30 2" xfId="861"/>
    <cellStyle name="常规 25 3" xfId="862"/>
    <cellStyle name="常规 30 3" xfId="863"/>
    <cellStyle name="常规 25 4" xfId="864"/>
    <cellStyle name="常规 30 4" xfId="865"/>
    <cellStyle name="常规 27 2" xfId="866"/>
    <cellStyle name="常规 32 2" xfId="867"/>
    <cellStyle name="常规 27 3" xfId="868"/>
    <cellStyle name="常规 32 3" xfId="869"/>
    <cellStyle name="常规 27 4" xfId="870"/>
    <cellStyle name="常规 32 4" xfId="871"/>
    <cellStyle name="常规 4 4 17" xfId="872"/>
    <cellStyle name="常规 28 2" xfId="873"/>
    <cellStyle name="常规 33 2" xfId="874"/>
    <cellStyle name="常规 4 4 18" xfId="875"/>
    <cellStyle name="常规 28 3" xfId="876"/>
    <cellStyle name="常规 33 3" xfId="877"/>
    <cellStyle name="常规 28 4" xfId="878"/>
    <cellStyle name="常规 33 4" xfId="879"/>
    <cellStyle name="常规 29 2" xfId="880"/>
    <cellStyle name="常规 34 2" xfId="881"/>
    <cellStyle name="常规 29 3" xfId="882"/>
    <cellStyle name="常规 34 3" xfId="883"/>
    <cellStyle name="常规 29 4" xfId="884"/>
    <cellStyle name="常规 34 4" xfId="885"/>
    <cellStyle name="常规 3 10" xfId="886"/>
    <cellStyle name="常规 3 10 10" xfId="887"/>
    <cellStyle name="常规 3 10 11" xfId="888"/>
    <cellStyle name="常规 3 10 9" xfId="889"/>
    <cellStyle name="常规 4 4 2 10" xfId="890"/>
    <cellStyle name="常规 3 10_2020年预算草案" xfId="891"/>
    <cellStyle name="常规 3 11" xfId="892"/>
    <cellStyle name="常规 4 11 4" xfId="893"/>
    <cellStyle name="常规 3 11 10" xfId="894"/>
    <cellStyle name="常规 3 13 7" xfId="895"/>
    <cellStyle name="常规 4 11 5" xfId="896"/>
    <cellStyle name="常规 3 11 11" xfId="897"/>
    <cellStyle name="常规 3 13 8" xfId="898"/>
    <cellStyle name="常规 3 11 7" xfId="899"/>
    <cellStyle name="常规 3 11 8" xfId="900"/>
    <cellStyle name="常规 3 11 9" xfId="901"/>
    <cellStyle name="常规 3 12" xfId="902"/>
    <cellStyle name="常规 3 12 10" xfId="903"/>
    <cellStyle name="常规 3 18 7" xfId="904"/>
    <cellStyle name="常规 3 23 7" xfId="905"/>
    <cellStyle name="常规 3 12 11" xfId="906"/>
    <cellStyle name="常规 3 18 8" xfId="907"/>
    <cellStyle name="常规 3 23 8" xfId="908"/>
    <cellStyle name="常规 4 10 4" xfId="909"/>
    <cellStyle name="常规 3 12 7" xfId="910"/>
    <cellStyle name="常规 3 19 10" xfId="911"/>
    <cellStyle name="常规 3 24 10" xfId="912"/>
    <cellStyle name="常规 4 10 5" xfId="913"/>
    <cellStyle name="常规 3 12 8" xfId="914"/>
    <cellStyle name="常规 3 19 11" xfId="915"/>
    <cellStyle name="常规 3 24 11" xfId="916"/>
    <cellStyle name="常规 4 10 6" xfId="917"/>
    <cellStyle name="常规 3 12 9" xfId="918"/>
    <cellStyle name="常规 3 13" xfId="919"/>
    <cellStyle name="常规 3 13 10" xfId="920"/>
    <cellStyle name="常规 3 28 7" xfId="921"/>
    <cellStyle name="常规 3 13 11" xfId="922"/>
    <cellStyle name="常规 3 28 8" xfId="923"/>
    <cellStyle name="常规 4 14_2020年预算草案" xfId="924"/>
    <cellStyle name="常规 4 11 6" xfId="925"/>
    <cellStyle name="常规 3 13 9" xfId="926"/>
    <cellStyle name="常规 3 13_2020年预算草案" xfId="927"/>
    <cellStyle name="常规 7" xfId="928"/>
    <cellStyle name="常规 3 14 7" xfId="929"/>
    <cellStyle name="常规 8" xfId="930"/>
    <cellStyle name="常规 3 14 8" xfId="931"/>
    <cellStyle name="常规 9" xfId="932"/>
    <cellStyle name="常规 3 14 9" xfId="933"/>
    <cellStyle name="常规 4 7" xfId="934"/>
    <cellStyle name="常规 4 2 5" xfId="935"/>
    <cellStyle name="常规 3 14_2020年预算草案" xfId="936"/>
    <cellStyle name="常规 3 15" xfId="937"/>
    <cellStyle name="常规 3 20" xfId="938"/>
    <cellStyle name="常规 4 21_2020年预算草案" xfId="939"/>
    <cellStyle name="常规 4 16_2020年预算草案" xfId="940"/>
    <cellStyle name="常规 3 15 10" xfId="941"/>
    <cellStyle name="常规 3 20 10" xfId="942"/>
    <cellStyle name="常规 3 15 11" xfId="943"/>
    <cellStyle name="常规 3 20 11" xfId="944"/>
    <cellStyle name="常规 3 15 9" xfId="945"/>
    <cellStyle name="常规 3 20 9" xfId="946"/>
    <cellStyle name="常规 3 15_2020年预算草案" xfId="947"/>
    <cellStyle name="常规 3 20_2020年预算草案" xfId="948"/>
    <cellStyle name="常规 3 16" xfId="949"/>
    <cellStyle name="常规 3 21" xfId="950"/>
    <cellStyle name="常规 3 16 10" xfId="951"/>
    <cellStyle name="常规 3 21 10" xfId="952"/>
    <cellStyle name="常规 3 16 11" xfId="953"/>
    <cellStyle name="常规 3 21 11" xfId="954"/>
    <cellStyle name="常规 3 16 7" xfId="955"/>
    <cellStyle name="常规 3 21 7" xfId="956"/>
    <cellStyle name="常规 3 16 8" xfId="957"/>
    <cellStyle name="常规 3 21 8" xfId="958"/>
    <cellStyle name="常规 3 16 9" xfId="959"/>
    <cellStyle name="常规 3 21 9" xfId="960"/>
    <cellStyle name="常规 3 16_2020年预算草案" xfId="961"/>
    <cellStyle name="常规 3 21_2020年预算草案" xfId="962"/>
    <cellStyle name="常规 3 6 4" xfId="963"/>
    <cellStyle name="常规 3 17" xfId="964"/>
    <cellStyle name="常规 3 22" xfId="965"/>
    <cellStyle name="常规 4 5_2020年预算草案" xfId="966"/>
    <cellStyle name="常规 4 2 3_2020年预算草案" xfId="967"/>
    <cellStyle name="常规 3 17 10" xfId="968"/>
    <cellStyle name="常规 3 22 10" xfId="969"/>
    <cellStyle name="常规 3 17 7" xfId="970"/>
    <cellStyle name="常规 3 22 7" xfId="971"/>
    <cellStyle name="常规 4 20 5" xfId="972"/>
    <cellStyle name="常规 4 15 5" xfId="973"/>
    <cellStyle name="常规 3 25 10" xfId="974"/>
    <cellStyle name="常规 3 30 10" xfId="975"/>
    <cellStyle name="常规 3 17 8" xfId="976"/>
    <cellStyle name="常规 3 22 8" xfId="977"/>
    <cellStyle name="常规 4 20 6" xfId="978"/>
    <cellStyle name="常规 4 15 6" xfId="979"/>
    <cellStyle name="常规 3 25 11" xfId="980"/>
    <cellStyle name="常规 3 30 11" xfId="981"/>
    <cellStyle name="常规 3 17 9" xfId="982"/>
    <cellStyle name="常规 3 22 9" xfId="983"/>
    <cellStyle name="常规 3 17_2020年预算草案" xfId="984"/>
    <cellStyle name="常规 3 22_2020年预算草案" xfId="985"/>
    <cellStyle name="常规 3 18" xfId="986"/>
    <cellStyle name="常规 3 23" xfId="987"/>
    <cellStyle name="常规 3 18 10" xfId="988"/>
    <cellStyle name="常规 3 23 10" xfId="989"/>
    <cellStyle name="常规 3 18 11" xfId="990"/>
    <cellStyle name="常规 3 23 11" xfId="991"/>
    <cellStyle name="常规 3 18 9" xfId="992"/>
    <cellStyle name="常规 3 23 9" xfId="993"/>
    <cellStyle name="常规 3 4" xfId="994"/>
    <cellStyle name="常规 3 18_2020年预算草案" xfId="995"/>
    <cellStyle name="常规 3 23_2020年预算草案" xfId="996"/>
    <cellStyle name="常规 3 19" xfId="997"/>
    <cellStyle name="常规 3 24" xfId="998"/>
    <cellStyle name="常规 3 19 7" xfId="999"/>
    <cellStyle name="常规 3 24 7" xfId="1000"/>
    <cellStyle name="常规 3 19 8" xfId="1001"/>
    <cellStyle name="常规 3 24 8" xfId="1002"/>
    <cellStyle name="常规 3 19 9" xfId="1003"/>
    <cellStyle name="常规 3 24 9" xfId="1004"/>
    <cellStyle name="常规 3 19_2020年预算草案" xfId="1005"/>
    <cellStyle name="常规 3 24_2020年预算草案" xfId="1006"/>
    <cellStyle name="常规 3 2" xfId="1007"/>
    <cellStyle name="常规 3 2 10" xfId="1008"/>
    <cellStyle name="常规 3 2 11" xfId="1009"/>
    <cellStyle name="常规 3 2 2 10" xfId="1010"/>
    <cellStyle name="常规 3 2 12" xfId="1011"/>
    <cellStyle name="常规 3 2 2 11" xfId="1012"/>
    <cellStyle name="常规 3 2 13" xfId="1013"/>
    <cellStyle name="常规 3 2 14" xfId="1014"/>
    <cellStyle name="常规 3 2 15" xfId="1015"/>
    <cellStyle name="常规 3 2 16" xfId="1016"/>
    <cellStyle name="常规 3 2 2" xfId="1017"/>
    <cellStyle name="常规 3 2 2 2" xfId="1018"/>
    <cellStyle name="常规 3 2 2_2020年预算草案" xfId="1019"/>
    <cellStyle name="常规 3 2 3" xfId="1020"/>
    <cellStyle name="常规 3 3 12" xfId="1021"/>
    <cellStyle name="常规 3 2 3 10" xfId="1022"/>
    <cellStyle name="常规 3 3 13" xfId="1023"/>
    <cellStyle name="常规 3 2 3 11" xfId="1024"/>
    <cellStyle name="常规 3 2 3 2" xfId="1025"/>
    <cellStyle name="常规 4 8 7" xfId="1026"/>
    <cellStyle name="常规 3 2 3_2020年预算草案" xfId="1027"/>
    <cellStyle name="常规 3 2 4" xfId="1028"/>
    <cellStyle name="常规 3 2 5" xfId="1029"/>
    <cellStyle name="常规 3 2 6" xfId="1030"/>
    <cellStyle name="常规 3 2 7" xfId="1031"/>
    <cellStyle name="常规 3 2 8" xfId="1032"/>
    <cellStyle name="常规 3 2 9" xfId="1033"/>
    <cellStyle name="常规 3 9 2" xfId="1034"/>
    <cellStyle name="常规 3 25" xfId="1035"/>
    <cellStyle name="常规 3 30" xfId="1036"/>
    <cellStyle name="常规 3 25 9" xfId="1037"/>
    <cellStyle name="常规 3 30 9" xfId="1038"/>
    <cellStyle name="常规 3 25_2020年预算草案" xfId="1039"/>
    <cellStyle name="常规 3 30_2020年预算草案" xfId="1040"/>
    <cellStyle name="常规 3 9 3" xfId="1041"/>
    <cellStyle name="常规 3 26" xfId="1042"/>
    <cellStyle name="常规 3 31" xfId="1043"/>
    <cellStyle name="常规 3 27 8" xfId="1044"/>
    <cellStyle name="常规 4 30 5" xfId="1045"/>
    <cellStyle name="常规 4 25 5" xfId="1046"/>
    <cellStyle name="常规 3 26 10" xfId="1047"/>
    <cellStyle name="常规 3 27 9" xfId="1048"/>
    <cellStyle name="常规 4 30 6" xfId="1049"/>
    <cellStyle name="常规 4 25 6" xfId="1050"/>
    <cellStyle name="常规 3 26 11" xfId="1051"/>
    <cellStyle name="常规 3 26_2020年预算草案" xfId="1052"/>
    <cellStyle name="常规 3 27 10" xfId="1053"/>
    <cellStyle name="常规 3 27 11" xfId="1054"/>
    <cellStyle name="常规 3 27 7" xfId="1055"/>
    <cellStyle name="常规 3 27_2020年预算草案" xfId="1056"/>
    <cellStyle name="常规 3 9 5" xfId="1057"/>
    <cellStyle name="常规 3 28" xfId="1058"/>
    <cellStyle name="常规 3 3_2020年预算草案" xfId="1059"/>
    <cellStyle name="常规 3 33" xfId="1060"/>
    <cellStyle name="常规 3 28 10" xfId="1061"/>
    <cellStyle name="常规 3 28 11" xfId="1062"/>
    <cellStyle name="常规 3 28 2" xfId="1063"/>
    <cellStyle name="常规 3 28 3" xfId="1064"/>
    <cellStyle name="常规 3 28 4" xfId="1065"/>
    <cellStyle name="常规 3 28 5" xfId="1066"/>
    <cellStyle name="常规 3 28 6" xfId="1067"/>
    <cellStyle name="常规 3 28 9" xfId="1068"/>
    <cellStyle name="常规 3 9 6" xfId="1069"/>
    <cellStyle name="常规 3 29" xfId="1070"/>
    <cellStyle name="常规 3 34" xfId="1071"/>
    <cellStyle name="常规 3 29 10" xfId="1072"/>
    <cellStyle name="常规 3 29 11" xfId="1073"/>
    <cellStyle name="常规 3 29 2" xfId="1074"/>
    <cellStyle name="常规 3 29 3" xfId="1075"/>
    <cellStyle name="常规 3 29 4" xfId="1076"/>
    <cellStyle name="常规 3 29 5" xfId="1077"/>
    <cellStyle name="常规 3 29 6" xfId="1078"/>
    <cellStyle name="常规 3 29 7" xfId="1079"/>
    <cellStyle name="常规 3 29 8" xfId="1080"/>
    <cellStyle name="常规 3 29 9" xfId="1081"/>
    <cellStyle name="常规 3 3" xfId="1082"/>
    <cellStyle name="常规 3 3 10" xfId="1083"/>
    <cellStyle name="常规 3 3 11" xfId="1084"/>
    <cellStyle name="常规 3 3 14" xfId="1085"/>
    <cellStyle name="常规 3 3 15" xfId="1086"/>
    <cellStyle name="常规 3 3 16" xfId="1087"/>
    <cellStyle name="常规 3 3 2" xfId="1088"/>
    <cellStyle name="常规 3 3 2 10" xfId="1089"/>
    <cellStyle name="常规 3 3 2 11" xfId="1090"/>
    <cellStyle name="常规 4 13 11" xfId="1091"/>
    <cellStyle name="常规 3 3 2 2" xfId="1092"/>
    <cellStyle name="常规 3 3 2 3" xfId="1093"/>
    <cellStyle name="常规 3 3 2 5" xfId="1094"/>
    <cellStyle name="常规 3 3 2 6" xfId="1095"/>
    <cellStyle name="常规 3 3 2 7" xfId="1096"/>
    <cellStyle name="常规 3 3 2 8" xfId="1097"/>
    <cellStyle name="常规 3 3 2 9" xfId="1098"/>
    <cellStyle name="常规 4 8 10" xfId="1099"/>
    <cellStyle name="常规 3 3 3" xfId="1100"/>
    <cellStyle name="常规 3 3 3 2" xfId="1101"/>
    <cellStyle name="常规 3 3 3 3" xfId="1102"/>
    <cellStyle name="常规 3 3 3 4" xfId="1103"/>
    <cellStyle name="常规 3 3 3 5" xfId="1104"/>
    <cellStyle name="常规 3 3 3_2020年预算草案" xfId="1105"/>
    <cellStyle name="常规 3 3 5" xfId="1106"/>
    <cellStyle name="常规 3 3 6" xfId="1107"/>
    <cellStyle name="常规 3 3 7" xfId="1108"/>
    <cellStyle name="常规 3 3 8" xfId="1109"/>
    <cellStyle name="常规 3 3 9" xfId="1110"/>
    <cellStyle name="常规 3 9 7" xfId="1111"/>
    <cellStyle name="常规 3 35" xfId="1112"/>
    <cellStyle name="常规 3 40" xfId="1113"/>
    <cellStyle name="常规 3 9 9" xfId="1114"/>
    <cellStyle name="常规 3 37" xfId="1115"/>
    <cellStyle name="常规 3 42" xfId="1116"/>
    <cellStyle name="常规 3 38" xfId="1117"/>
    <cellStyle name="常规 3 43" xfId="1118"/>
    <cellStyle name="常规 3 39" xfId="1119"/>
    <cellStyle name="常规 3 44" xfId="1120"/>
    <cellStyle name="常规 4 10 7" xfId="1121"/>
    <cellStyle name="常规 3 4 10" xfId="1122"/>
    <cellStyle name="常规 4 10 8" xfId="1123"/>
    <cellStyle name="常规 3 4 11" xfId="1124"/>
    <cellStyle name="常规 3 4_2020年预算草案" xfId="1125"/>
    <cellStyle name="常规 3 45" xfId="1126"/>
    <cellStyle name="常规 3 5" xfId="1127"/>
    <cellStyle name="常规 3 5 10" xfId="1128"/>
    <cellStyle name="常规 4 2" xfId="1129"/>
    <cellStyle name="常规 3 5 11" xfId="1130"/>
    <cellStyle name="常规 3 5 2" xfId="1131"/>
    <cellStyle name="常规 3 5 3" xfId="1132"/>
    <cellStyle name="常规 3 5 4" xfId="1133"/>
    <cellStyle name="常规 3 5 5" xfId="1134"/>
    <cellStyle name="常规 3 5 6" xfId="1135"/>
    <cellStyle name="常规 3 5 7" xfId="1136"/>
    <cellStyle name="常规 3 5 8" xfId="1137"/>
    <cellStyle name="常规 3 5 9" xfId="1138"/>
    <cellStyle name="常规 3 6" xfId="1139"/>
    <cellStyle name="常规 3 6 10" xfId="1140"/>
    <cellStyle name="常规 9 2" xfId="1141"/>
    <cellStyle name="常规 3 6 11" xfId="1142"/>
    <cellStyle name="常规 3 6 2" xfId="1143"/>
    <cellStyle name="常规 3 6 3" xfId="1144"/>
    <cellStyle name="常规 3 6 5" xfId="1145"/>
    <cellStyle name="常规 3 6 6" xfId="1146"/>
    <cellStyle name="常规 3 6 9" xfId="1147"/>
    <cellStyle name="常规 4 3 2 10" xfId="1148"/>
    <cellStyle name="常规 3 7" xfId="1149"/>
    <cellStyle name="常规 3 7 11" xfId="1150"/>
    <cellStyle name="常规 3 7 2" xfId="1151"/>
    <cellStyle name="常规 3 7 3" xfId="1152"/>
    <cellStyle name="常规 3 7 4" xfId="1153"/>
    <cellStyle name="常规 3 7 5" xfId="1154"/>
    <cellStyle name="常规 3 7 8" xfId="1155"/>
    <cellStyle name="常规 3 7 9" xfId="1156"/>
    <cellStyle name="常规 4 3 2 11" xfId="1157"/>
    <cellStyle name="常规 3 8" xfId="1158"/>
    <cellStyle name="常规 3 8 10" xfId="1159"/>
    <cellStyle name="常规 3 8 6" xfId="1160"/>
    <cellStyle name="常规 3 8 7" xfId="1161"/>
    <cellStyle name="常规 3 8 8" xfId="1162"/>
    <cellStyle name="常规 3 8 9" xfId="1163"/>
    <cellStyle name="常规 3 8_2020年预算草案" xfId="1164"/>
    <cellStyle name="常规 3 9 10" xfId="1165"/>
    <cellStyle name="常规 3 9 11" xfId="1166"/>
    <cellStyle name="常规 4 21 8" xfId="1167"/>
    <cellStyle name="常规 4 16 8" xfId="1168"/>
    <cellStyle name="常规 3 9_2020年预算草案" xfId="1169"/>
    <cellStyle name="常规 3_2020年预算草案" xfId="1170"/>
    <cellStyle name="常规 35 2" xfId="1171"/>
    <cellStyle name="常规 35 3" xfId="1172"/>
    <cellStyle name="常规 4 10" xfId="1173"/>
    <cellStyle name="常规 4 10 10" xfId="1174"/>
    <cellStyle name="常规 4 10 11" xfId="1175"/>
    <cellStyle name="常规 4 11 10" xfId="1176"/>
    <cellStyle name="常规 4 11 7" xfId="1177"/>
    <cellStyle name="常规 4 11 8" xfId="1178"/>
    <cellStyle name="常规 4 11_2020年预算草案" xfId="1179"/>
    <cellStyle name="常规 4 12 10" xfId="1180"/>
    <cellStyle name="常规 4 12 11" xfId="1181"/>
    <cellStyle name="常规 6 14" xfId="1182"/>
    <cellStyle name="常规 4 12 4" xfId="1183"/>
    <cellStyle name="常规 6 15" xfId="1184"/>
    <cellStyle name="常规 4 12 5" xfId="1185"/>
    <cellStyle name="常规 6 16" xfId="1186"/>
    <cellStyle name="常规 4 12 6" xfId="1187"/>
    <cellStyle name="常规 4 12 7" xfId="1188"/>
    <cellStyle name="常规 4 12 8" xfId="1189"/>
    <cellStyle name="常规 4 12_2020年预算草案" xfId="1190"/>
    <cellStyle name="常规 4 13 10" xfId="1191"/>
    <cellStyle name="常规 4 13 6" xfId="1192"/>
    <cellStyle name="常规 4 13 7" xfId="1193"/>
    <cellStyle name="常规 4 13 8" xfId="1194"/>
    <cellStyle name="常规 4 13_2020年预算草案" xfId="1195"/>
    <cellStyle name="常规 4 14 10" xfId="1196"/>
    <cellStyle name="常规 4 14 11" xfId="1197"/>
    <cellStyle name="常规 4 14 4" xfId="1198"/>
    <cellStyle name="常规 4 14 5" xfId="1199"/>
    <cellStyle name="常规 4 14 6" xfId="1200"/>
    <cellStyle name="常规 4 14 7" xfId="1201"/>
    <cellStyle name="常规 4 14 8" xfId="1202"/>
    <cellStyle name="常规 4 14 9" xfId="1203"/>
    <cellStyle name="常规 4 20 10" xfId="1204"/>
    <cellStyle name="常规 4 15 10" xfId="1205"/>
    <cellStyle name="常规 4 20 11" xfId="1206"/>
    <cellStyle name="常规 4 15 11" xfId="1207"/>
    <cellStyle name="常规 4 20 4" xfId="1208"/>
    <cellStyle name="常规 4 15 4" xfId="1209"/>
    <cellStyle name="常规 4 20 7" xfId="1210"/>
    <cellStyle name="常规 4 15 7" xfId="1211"/>
    <cellStyle name="常规 4 20 8" xfId="1212"/>
    <cellStyle name="常规 4 15 8" xfId="1213"/>
    <cellStyle name="常规 4 20 9" xfId="1214"/>
    <cellStyle name="常规 4 15 9" xfId="1215"/>
    <cellStyle name="常规 4 20_2020年预算草案" xfId="1216"/>
    <cellStyle name="常规 4 15_2020年预算草案" xfId="1217"/>
    <cellStyle name="常规 4 21 10" xfId="1218"/>
    <cellStyle name="常规 4 16 10" xfId="1219"/>
    <cellStyle name="常规 4 21 11" xfId="1220"/>
    <cellStyle name="常规 4 16 11" xfId="1221"/>
    <cellStyle name="常规 4 21 4" xfId="1222"/>
    <cellStyle name="常规 4 16 4" xfId="1223"/>
    <cellStyle name="常规 4 21 5" xfId="1224"/>
    <cellStyle name="常规 4 16 5" xfId="1225"/>
    <cellStyle name="常规 4 21 6" xfId="1226"/>
    <cellStyle name="常规 4 16 6" xfId="1227"/>
    <cellStyle name="常规 4 21 7" xfId="1228"/>
    <cellStyle name="常规 4 16 7" xfId="1229"/>
    <cellStyle name="常规 4 21 9" xfId="1230"/>
    <cellStyle name="常规 4 16 9" xfId="1231"/>
    <cellStyle name="常规 4 22" xfId="1232"/>
    <cellStyle name="常规 4 17" xfId="1233"/>
    <cellStyle name="常规 4 22 10" xfId="1234"/>
    <cellStyle name="常规 4 17 10" xfId="1235"/>
    <cellStyle name="常规 4 22 11" xfId="1236"/>
    <cellStyle name="常规 4 17 11" xfId="1237"/>
    <cellStyle name="常规 4 22 4" xfId="1238"/>
    <cellStyle name="常规 4 17 4" xfId="1239"/>
    <cellStyle name="常规 4 4 2_2020年预算草案" xfId="1240"/>
    <cellStyle name="常规 4 22 5" xfId="1241"/>
    <cellStyle name="常规 4 17 5" xfId="1242"/>
    <cellStyle name="常规 4 22 6" xfId="1243"/>
    <cellStyle name="常规 4 17 6" xfId="1244"/>
    <cellStyle name="常规 4 22 7" xfId="1245"/>
    <cellStyle name="常规 4 17 7" xfId="1246"/>
    <cellStyle name="常规 4 22 8" xfId="1247"/>
    <cellStyle name="常规 4 17 8" xfId="1248"/>
    <cellStyle name="常规 4 22 9" xfId="1249"/>
    <cellStyle name="常规 4 17 9" xfId="1250"/>
    <cellStyle name="常规 4 22_2020年预算草案" xfId="1251"/>
    <cellStyle name="常规 4 17_2020年预算草案" xfId="1252"/>
    <cellStyle name="常规 4 23" xfId="1253"/>
    <cellStyle name="常规 4 18" xfId="1254"/>
    <cellStyle name="常规 4 23 10" xfId="1255"/>
    <cellStyle name="常规 4 18 10" xfId="1256"/>
    <cellStyle name="常规 4 23 6" xfId="1257"/>
    <cellStyle name="常规 4 18 6" xfId="1258"/>
    <cellStyle name="常规 4 23 7" xfId="1259"/>
    <cellStyle name="常规 4 18 7" xfId="1260"/>
    <cellStyle name="常规 4 23 8" xfId="1261"/>
    <cellStyle name="常规 4 18 8" xfId="1262"/>
    <cellStyle name="常规 4 23 9" xfId="1263"/>
    <cellStyle name="常规 4 18 9" xfId="1264"/>
    <cellStyle name="常规 4 24" xfId="1265"/>
    <cellStyle name="常规 4 19" xfId="1266"/>
    <cellStyle name="常规 4 24 10" xfId="1267"/>
    <cellStyle name="常规 4 19 10" xfId="1268"/>
    <cellStyle name="常规 4 24 11" xfId="1269"/>
    <cellStyle name="常规 4 19 11" xfId="1270"/>
    <cellStyle name="常规 5 2 6" xfId="1271"/>
    <cellStyle name="常规 4 24_2020年预算草案" xfId="1272"/>
    <cellStyle name="常规 4 19_2020年预算草案" xfId="1273"/>
    <cellStyle name="常规 4 30" xfId="1274"/>
    <cellStyle name="常规 4 25" xfId="1275"/>
    <cellStyle name="常规 4 2 10" xfId="1276"/>
    <cellStyle name="常规 4 31" xfId="1277"/>
    <cellStyle name="常规 4 3 3 2" xfId="1278"/>
    <cellStyle name="常规 4 26" xfId="1279"/>
    <cellStyle name="常规 4 2 11" xfId="1280"/>
    <cellStyle name="常规 4 32" xfId="1281"/>
    <cellStyle name="常规 4 3 3 3" xfId="1282"/>
    <cellStyle name="常规 4 27" xfId="1283"/>
    <cellStyle name="常规 4 2 12" xfId="1284"/>
    <cellStyle name="常规 4 33" xfId="1285"/>
    <cellStyle name="常规 4 3 3 4" xfId="1286"/>
    <cellStyle name="常规 4 28" xfId="1287"/>
    <cellStyle name="常规 4 2 13" xfId="1288"/>
    <cellStyle name="常规 4 34" xfId="1289"/>
    <cellStyle name="常规 4 3 3 5" xfId="1290"/>
    <cellStyle name="常规 4 29" xfId="1291"/>
    <cellStyle name="常规 4 2 14" xfId="1292"/>
    <cellStyle name="常规 4 40" xfId="1293"/>
    <cellStyle name="常规 4 35" xfId="1294"/>
    <cellStyle name="常规 4 3 3 6" xfId="1295"/>
    <cellStyle name="常规 4 2 15" xfId="1296"/>
    <cellStyle name="常规 4 41" xfId="1297"/>
    <cellStyle name="常规 4 36" xfId="1298"/>
    <cellStyle name="常规 4 3 3 7" xfId="1299"/>
    <cellStyle name="常规 4 2 16" xfId="1300"/>
    <cellStyle name="常规 4 4" xfId="1301"/>
    <cellStyle name="常规 4 2 2" xfId="1302"/>
    <cellStyle name="常规 6 4" xfId="1303"/>
    <cellStyle name="常规 4 4 2" xfId="1304"/>
    <cellStyle name="常规 4 2 2 2" xfId="1305"/>
    <cellStyle name="常规 6 6" xfId="1306"/>
    <cellStyle name="常规 4 4 4" xfId="1307"/>
    <cellStyle name="常规 4 2 2 4" xfId="1308"/>
    <cellStyle name="常规 6 7" xfId="1309"/>
    <cellStyle name="常规 4 4 5" xfId="1310"/>
    <cellStyle name="常规 4 2 2 5" xfId="1311"/>
    <cellStyle name="常规 6 8" xfId="1312"/>
    <cellStyle name="常规 4 4 6" xfId="1313"/>
    <cellStyle name="常规 4 2 2 6" xfId="1314"/>
    <cellStyle name="常规 6 9" xfId="1315"/>
    <cellStyle name="常规 4 4 7" xfId="1316"/>
    <cellStyle name="常规 4 2 2 7" xfId="1317"/>
    <cellStyle name="常规 4 4 8" xfId="1318"/>
    <cellStyle name="常规 4 2 2 8" xfId="1319"/>
    <cellStyle name="常规 4 4 9" xfId="1320"/>
    <cellStyle name="常规 4 2 2 9" xfId="1321"/>
    <cellStyle name="常规 4 4_2020年预算草案" xfId="1322"/>
    <cellStyle name="常规 4 2 2_2020年预算草案" xfId="1323"/>
    <cellStyle name="常规 4 5" xfId="1324"/>
    <cellStyle name="常规 4 2 3" xfId="1325"/>
    <cellStyle name="常规 4 5 10" xfId="1326"/>
    <cellStyle name="常规 4 2 3 10" xfId="1327"/>
    <cellStyle name="常规 4 5 11" xfId="1328"/>
    <cellStyle name="常规 4 2 3 11" xfId="1329"/>
    <cellStyle name="常规 7 4" xfId="1330"/>
    <cellStyle name="常规 4 5 2" xfId="1331"/>
    <cellStyle name="常规 4 2 3 2" xfId="1332"/>
    <cellStyle name="常规 7 5" xfId="1333"/>
    <cellStyle name="常规 4 5 3" xfId="1334"/>
    <cellStyle name="常规 4 2 3 3" xfId="1335"/>
    <cellStyle name="常规 4 5 4" xfId="1336"/>
    <cellStyle name="常规 4 2 3 4" xfId="1337"/>
    <cellStyle name="常规 4 5 5" xfId="1338"/>
    <cellStyle name="常规 4 2 3 5" xfId="1339"/>
    <cellStyle name="常规 4 5 6" xfId="1340"/>
    <cellStyle name="常规 4 2 3 6" xfId="1341"/>
    <cellStyle name="常规 4 5 7" xfId="1342"/>
    <cellStyle name="常规 4 2 3 7" xfId="1343"/>
    <cellStyle name="常规 4 5 8" xfId="1344"/>
    <cellStyle name="常规 4 2 3 8" xfId="1345"/>
    <cellStyle name="常规 4 6" xfId="1346"/>
    <cellStyle name="常规 4 2 4" xfId="1347"/>
    <cellStyle name="常规 4 8" xfId="1348"/>
    <cellStyle name="常规 4 2 6" xfId="1349"/>
    <cellStyle name="常规 4 9" xfId="1350"/>
    <cellStyle name="常规 4 2 7" xfId="1351"/>
    <cellStyle name="常规 4 2 8" xfId="1352"/>
    <cellStyle name="常规 4 2 9" xfId="1353"/>
    <cellStyle name="常规 4 2_2020年预算草案" xfId="1354"/>
    <cellStyle name="常规 4 30 10" xfId="1355"/>
    <cellStyle name="常规 4 25 10" xfId="1356"/>
    <cellStyle name="常规 4 30 11" xfId="1357"/>
    <cellStyle name="常规 4 25 11" xfId="1358"/>
    <cellStyle name="常规 4 30 4" xfId="1359"/>
    <cellStyle name="常规 4 25 4" xfId="1360"/>
    <cellStyle name="常规 4 30 7" xfId="1361"/>
    <cellStyle name="常规 4 25 7" xfId="1362"/>
    <cellStyle name="常规 4 30 8" xfId="1363"/>
    <cellStyle name="常规 4 25 8" xfId="1364"/>
    <cellStyle name="常规 4 30 9" xfId="1365"/>
    <cellStyle name="常规 4 25 9" xfId="1366"/>
    <cellStyle name="常规 4 30_2020年预算草案" xfId="1367"/>
    <cellStyle name="常规 4 25_2020年预算草案" xfId="1368"/>
    <cellStyle name="常规 4 26 10" xfId="1369"/>
    <cellStyle name="常规 4 26 11" xfId="1370"/>
    <cellStyle name="常规 4 26 2" xfId="1371"/>
    <cellStyle name="常规 4 26 3" xfId="1372"/>
    <cellStyle name="常规 4 26 4" xfId="1373"/>
    <cellStyle name="常规 4 26 5" xfId="1374"/>
    <cellStyle name="常规 4 3_2020年预算草案" xfId="1375"/>
    <cellStyle name="常规 4 26 6" xfId="1376"/>
    <cellStyle name="常规 4 26 7" xfId="1377"/>
    <cellStyle name="常规 4 26 8" xfId="1378"/>
    <cellStyle name="常规 4 26 9" xfId="1379"/>
    <cellStyle name="常规 4 6 5" xfId="1380"/>
    <cellStyle name="常规 4 3 3 10" xfId="1381"/>
    <cellStyle name="常规 4 26_2020年预算草案" xfId="1382"/>
    <cellStyle name="常规 4 27 10" xfId="1383"/>
    <cellStyle name="常规 4 27 11" xfId="1384"/>
    <cellStyle name="常规 4 27 2" xfId="1385"/>
    <cellStyle name="常规 4 27 3" xfId="1386"/>
    <cellStyle name="常规 4 27 4" xfId="1387"/>
    <cellStyle name="常规 4 27 5" xfId="1388"/>
    <cellStyle name="常规 4 27 6" xfId="1389"/>
    <cellStyle name="常规 4 27 7" xfId="1390"/>
    <cellStyle name="常规 4 27 8" xfId="1391"/>
    <cellStyle name="常规 4 27 9" xfId="1392"/>
    <cellStyle name="常规 4 28 10" xfId="1393"/>
    <cellStyle name="常规 4 28 11" xfId="1394"/>
    <cellStyle name="常规 4 28 2" xfId="1395"/>
    <cellStyle name="常规 4 28 3" xfId="1396"/>
    <cellStyle name="常规 4 28 6" xfId="1397"/>
    <cellStyle name="常规 4 28 7" xfId="1398"/>
    <cellStyle name="常规 4 28 8" xfId="1399"/>
    <cellStyle name="常规 4 28 9" xfId="1400"/>
    <cellStyle name="常规 4 28_2020年预算草案" xfId="1401"/>
    <cellStyle name="常规 4 29 10" xfId="1402"/>
    <cellStyle name="常规 4 29 11" xfId="1403"/>
    <cellStyle name="常规 4 29 2" xfId="1404"/>
    <cellStyle name="常规 4 29 3" xfId="1405"/>
    <cellStyle name="常规 4 29 4" xfId="1406"/>
    <cellStyle name="常规 4 29 5" xfId="1407"/>
    <cellStyle name="常规 4 29 6" xfId="1408"/>
    <cellStyle name="常规 4 29 7" xfId="1409"/>
    <cellStyle name="常规 4 29 8" xfId="1410"/>
    <cellStyle name="常规 4 29 9" xfId="1411"/>
    <cellStyle name="常规 4 29_2020年预算草案" xfId="1412"/>
    <cellStyle name="常规 4 3" xfId="1413"/>
    <cellStyle name="常规 5 4" xfId="1414"/>
    <cellStyle name="常规 4 3 2" xfId="1415"/>
    <cellStyle name="常规 4 3 2 2" xfId="1416"/>
    <cellStyle name="常规 4 3 2 3" xfId="1417"/>
    <cellStyle name="常规 4 3 2 4" xfId="1418"/>
    <cellStyle name="常规 4 3 2 5" xfId="1419"/>
    <cellStyle name="常规 4 3 2 6" xfId="1420"/>
    <cellStyle name="常规 4 3 2 7" xfId="1421"/>
    <cellStyle name="常规 4 3 2_2020年预算草案" xfId="1422"/>
    <cellStyle name="常规 5 5" xfId="1423"/>
    <cellStyle name="常规 4 3 3" xfId="1424"/>
    <cellStyle name="常规 4 6 6" xfId="1425"/>
    <cellStyle name="常规 4 3 3 11" xfId="1426"/>
    <cellStyle name="常规 4 3 3_2020年预算草案" xfId="1427"/>
    <cellStyle name="常规 5 6" xfId="1428"/>
    <cellStyle name="常规 4 3 4" xfId="1429"/>
    <cellStyle name="常规 5 7" xfId="1430"/>
    <cellStyle name="常规 4 3 5" xfId="1431"/>
    <cellStyle name="常规 5 8" xfId="1432"/>
    <cellStyle name="常规 4 3 6" xfId="1433"/>
    <cellStyle name="常规 5 9" xfId="1434"/>
    <cellStyle name="常规 4 3 7" xfId="1435"/>
    <cellStyle name="常规 4 3 8" xfId="1436"/>
    <cellStyle name="常规 4 3 9" xfId="1437"/>
    <cellStyle name="常规 4 4 2 11" xfId="1438"/>
    <cellStyle name="常规 4 4 2 2" xfId="1439"/>
    <cellStyle name="常规 4 4 2 3" xfId="1440"/>
    <cellStyle name="常规 4 4 2 4" xfId="1441"/>
    <cellStyle name="常规 4 4 2 5" xfId="1442"/>
    <cellStyle name="常规 4 4 2 6" xfId="1443"/>
    <cellStyle name="常规 4 4 2 7" xfId="1444"/>
    <cellStyle name="常规 4 4 2 8" xfId="1445"/>
    <cellStyle name="常规 4 4 2 9" xfId="1446"/>
    <cellStyle name="常规 4 4 3 10" xfId="1447"/>
    <cellStyle name="常规 4 4 3 11" xfId="1448"/>
    <cellStyle name="常规 4 7 11" xfId="1449"/>
    <cellStyle name="常规 4 4 3 2" xfId="1450"/>
    <cellStyle name="常规 4 4 3 3" xfId="1451"/>
    <cellStyle name="常规 4 4 3 4" xfId="1452"/>
    <cellStyle name="常规 4 4 3 5" xfId="1453"/>
    <cellStyle name="常规 4 4 3 6" xfId="1454"/>
    <cellStyle name="常规 4 4 3 7" xfId="1455"/>
    <cellStyle name="常规 4 4 3 8" xfId="1456"/>
    <cellStyle name="常规 4 4 3 9" xfId="1457"/>
    <cellStyle name="常规 4 4 3_2020年预算草案" xfId="1458"/>
    <cellStyle name="常规 4 6 10" xfId="1459"/>
    <cellStyle name="常规 4 6 11" xfId="1460"/>
    <cellStyle name="常规 8 4" xfId="1461"/>
    <cellStyle name="常规 4 6 2" xfId="1462"/>
    <cellStyle name="常规 4 6 3" xfId="1463"/>
    <cellStyle name="常规 4 6 4" xfId="1464"/>
    <cellStyle name="常规 4 6 9" xfId="1465"/>
    <cellStyle name="常规 4 6_2020年预算草案" xfId="1466"/>
    <cellStyle name="常规 4 7 10" xfId="1467"/>
    <cellStyle name="常规 9 4" xfId="1468"/>
    <cellStyle name="常规 4 7 2" xfId="1469"/>
    <cellStyle name="常规 4 7 3" xfId="1470"/>
    <cellStyle name="常规 4 7 4" xfId="1471"/>
    <cellStyle name="常规 4 7 5" xfId="1472"/>
    <cellStyle name="常规 4 7 6" xfId="1473"/>
    <cellStyle name="常规 4 7 7" xfId="1474"/>
    <cellStyle name="常规 4 7 8" xfId="1475"/>
    <cellStyle name="常规 4 7 9" xfId="1476"/>
    <cellStyle name="常规 4 8 2" xfId="1477"/>
    <cellStyle name="常规 4 8 3" xfId="1478"/>
    <cellStyle name="常规 4 8 4" xfId="1479"/>
    <cellStyle name="常规 4 8 5" xfId="1480"/>
    <cellStyle name="常规 4 8 6" xfId="1481"/>
    <cellStyle name="常规 4 8 8" xfId="1482"/>
    <cellStyle name="常规 4 8 9" xfId="1483"/>
    <cellStyle name="常规 4 9 2" xfId="1484"/>
    <cellStyle name="常规 4 9 3" xfId="1485"/>
    <cellStyle name="常规 4 9 4" xfId="1486"/>
    <cellStyle name="常规 4 9 5" xfId="1487"/>
    <cellStyle name="常规 4 9 6" xfId="1488"/>
    <cellStyle name="常规 4 9 7" xfId="1489"/>
    <cellStyle name="常规 4 9 8" xfId="1490"/>
    <cellStyle name="常规 4 9 9" xfId="1491"/>
    <cellStyle name="常规 4 9_2020年预算草案" xfId="1492"/>
    <cellStyle name="常规 4_2020年预算草案" xfId="1493"/>
    <cellStyle name="常规 5 14" xfId="1494"/>
    <cellStyle name="常规 5 15" xfId="1495"/>
    <cellStyle name="常规 5 16" xfId="1496"/>
    <cellStyle name="常规 5 17" xfId="1497"/>
    <cellStyle name="常规 5 18" xfId="1498"/>
    <cellStyle name="常规 5 2" xfId="1499"/>
    <cellStyle name="常规 5 2 10" xfId="1500"/>
    <cellStyle name="常规 5 2 11" xfId="1501"/>
    <cellStyle name="常规 5 2 2" xfId="1502"/>
    <cellStyle name="常规 5 2 3" xfId="1503"/>
    <cellStyle name="常规 5 2 4" xfId="1504"/>
    <cellStyle name="常规 5 2 5" xfId="1505"/>
    <cellStyle name="常规 5 2 7" xfId="1506"/>
    <cellStyle name="常规 5 2_（最后定稿）吴川市2020年执行和2021年预算草案(2020.5.9)" xfId="1507"/>
    <cellStyle name="常规 5 3" xfId="1508"/>
    <cellStyle name="常规 5 3 10" xfId="1509"/>
    <cellStyle name="常规 5 3 11" xfId="1510"/>
    <cellStyle name="常规 5 3 2" xfId="1511"/>
    <cellStyle name="常规 5 3 3" xfId="1512"/>
    <cellStyle name="常规 5 3 4" xfId="1513"/>
    <cellStyle name="常规 5 3 7" xfId="1514"/>
    <cellStyle name="常规 5 3_（最后定稿）吴川市2020年执行和2021年预算草案(2020.5.9)" xfId="1515"/>
    <cellStyle name="常规_2017年收支报表（提供人大）" xfId="1516"/>
    <cellStyle name="常规 6 2" xfId="1517"/>
    <cellStyle name="常规 6 3" xfId="1518"/>
    <cellStyle name="常规 7 2" xfId="1519"/>
    <cellStyle name="常规 8 2" xfId="1520"/>
    <cellStyle name="常规 8 3" xfId="1521"/>
    <cellStyle name="常规 9 3" xfId="1522"/>
    <cellStyle name="好_（最后定稿）吴川市2020年执行和2021年预算草案(2020.5.9)" xfId="1523"/>
    <cellStyle name="好_2020年预算草案" xfId="15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6368;&#21518;&#23450;&#31295;&#65289;&#21556;&#24029;&#24066;2020&#24180;&#25191;&#34892;&#21644;2021&#24180;&#39044;&#31639;&#33609;&#26696;(2020.5.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YNINJM"/>
      <sheetName val="封面"/>
      <sheetName val="表一"/>
      <sheetName val="表二之一"/>
      <sheetName val="表二之二"/>
      <sheetName val="表三"/>
      <sheetName val="表四"/>
      <sheetName val="表五"/>
      <sheetName val="表六"/>
      <sheetName val="表七"/>
      <sheetName val="表十一之一"/>
      <sheetName val="表十一之二"/>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7">
          <cell r="B37">
            <v>117148</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2:E14"/>
  <sheetViews>
    <sheetView tabSelected="1" workbookViewId="0">
      <selection activeCell="A15" sqref="A15"/>
    </sheetView>
  </sheetViews>
  <sheetFormatPr defaultColWidth="9" defaultRowHeight="14.25" outlineLevelCol="4"/>
  <cols>
    <col min="1" max="1" width="70.375" customWidth="1"/>
    <col min="2" max="5" width="9" hidden="1" customWidth="1"/>
  </cols>
  <sheetData>
    <row r="12" ht="93.75" customHeight="1"/>
    <row r="13" ht="31.5" spans="1:5">
      <c r="A13" s="148" t="s">
        <v>0</v>
      </c>
      <c r="B13" s="149"/>
      <c r="C13" s="149"/>
      <c r="D13" s="149"/>
      <c r="E13" s="149"/>
    </row>
    <row r="14" ht="93" customHeight="1" spans="1:2">
      <c r="A14" s="148"/>
      <c r="B14" s="150"/>
    </row>
  </sheetData>
  <mergeCells count="1">
    <mergeCell ref="A13:A14"/>
  </mergeCells>
  <printOptions horizontalCentered="1"/>
  <pageMargins left="0.747916666666667" right="0.747916666666667" top="0.984027777777778" bottom="0.984027777777778" header="0.511805555555556" footer="0.511805555555556"/>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showGridLines="0" showZeros="0" workbookViewId="0">
      <selection activeCell="D4" sqref="D4"/>
    </sheetView>
  </sheetViews>
  <sheetFormatPr defaultColWidth="9.125" defaultRowHeight="14.25" outlineLevelCol="5"/>
  <cols>
    <col min="1" max="1" width="20.125" style="65" customWidth="1"/>
    <col min="2" max="3" width="7.625" style="65" customWidth="1"/>
    <col min="4" max="4" width="19.625" style="65" customWidth="1"/>
    <col min="5" max="5" width="7.875" style="65" customWidth="1"/>
    <col min="6" max="6" width="7.375" style="66" customWidth="1"/>
    <col min="7" max="251" width="9.125" style="66" customWidth="1"/>
    <col min="252" max="16384" width="9.125" style="66"/>
  </cols>
  <sheetData>
    <row r="1" ht="29.25" customHeight="1" spans="1:2">
      <c r="A1" s="65" t="s">
        <v>179</v>
      </c>
      <c r="B1" s="67"/>
    </row>
    <row r="2" ht="27.75" customHeight="1" spans="1:6">
      <c r="A2" s="68" t="s">
        <v>180</v>
      </c>
      <c r="B2" s="68"/>
      <c r="C2" s="68"/>
      <c r="D2" s="68"/>
      <c r="E2" s="68"/>
      <c r="F2" s="68"/>
    </row>
    <row r="3" ht="16.5" customHeight="1" spans="1:5">
      <c r="A3" s="69"/>
      <c r="B3" s="69"/>
      <c r="C3" s="69"/>
      <c r="D3" s="70"/>
      <c r="E3" s="70"/>
    </row>
    <row r="4" ht="16.9" customHeight="1" spans="3:6">
      <c r="C4" s="71"/>
      <c r="F4" s="72" t="s">
        <v>38</v>
      </c>
    </row>
    <row r="5" ht="29.1" customHeight="1" spans="1:6">
      <c r="A5" s="73" t="s">
        <v>181</v>
      </c>
      <c r="B5" s="73"/>
      <c r="C5" s="73"/>
      <c r="D5" s="73" t="s">
        <v>182</v>
      </c>
      <c r="E5" s="73"/>
      <c r="F5" s="73"/>
    </row>
    <row r="6" ht="33" customHeight="1" spans="1:6">
      <c r="A6" s="73" t="s">
        <v>66</v>
      </c>
      <c r="B6" s="74" t="s">
        <v>183</v>
      </c>
      <c r="C6" s="74" t="s">
        <v>6</v>
      </c>
      <c r="D6" s="73" t="s">
        <v>66</v>
      </c>
      <c r="E6" s="74" t="s">
        <v>183</v>
      </c>
      <c r="F6" s="74" t="s">
        <v>6</v>
      </c>
    </row>
    <row r="7" ht="42" customHeight="1" spans="1:6">
      <c r="A7" s="75" t="s">
        <v>184</v>
      </c>
      <c r="B7" s="64">
        <v>31160</v>
      </c>
      <c r="C7" s="64">
        <v>25710</v>
      </c>
      <c r="D7" s="75" t="s">
        <v>185</v>
      </c>
      <c r="E7" s="64">
        <v>29510</v>
      </c>
      <c r="F7" s="64">
        <v>34671</v>
      </c>
    </row>
    <row r="8" ht="42" customHeight="1" spans="1:6">
      <c r="A8" s="75" t="s">
        <v>186</v>
      </c>
      <c r="B8" s="64">
        <v>45088</v>
      </c>
      <c r="C8" s="64">
        <v>23625</v>
      </c>
      <c r="D8" s="75" t="s">
        <v>187</v>
      </c>
      <c r="E8" s="64">
        <v>31049</v>
      </c>
      <c r="F8" s="64">
        <v>35319</v>
      </c>
    </row>
    <row r="9" ht="29.1" customHeight="1" spans="1:6">
      <c r="A9" s="64"/>
      <c r="B9" s="64"/>
      <c r="C9" s="64"/>
      <c r="D9" s="64"/>
      <c r="E9" s="64"/>
      <c r="F9" s="64"/>
    </row>
    <row r="10" ht="29.1" customHeight="1" spans="1:6">
      <c r="A10" s="64"/>
      <c r="B10" s="64"/>
      <c r="C10" s="64"/>
      <c r="D10" s="64"/>
      <c r="E10" s="64"/>
      <c r="F10" s="64"/>
    </row>
    <row r="11" ht="29.1" customHeight="1" spans="1:6">
      <c r="A11" s="64" t="s">
        <v>68</v>
      </c>
      <c r="B11" s="64">
        <v>76248</v>
      </c>
      <c r="C11" s="64">
        <v>49335</v>
      </c>
      <c r="D11" s="64" t="s">
        <v>69</v>
      </c>
      <c r="E11" s="64">
        <v>60559</v>
      </c>
      <c r="F11" s="64">
        <v>69990</v>
      </c>
    </row>
    <row r="12" ht="29.1" customHeight="1" spans="1:6">
      <c r="A12" s="64"/>
      <c r="B12" s="64"/>
      <c r="C12" s="64"/>
      <c r="D12" s="64"/>
      <c r="E12" s="64"/>
      <c r="F12" s="64"/>
    </row>
    <row r="13" ht="29.1" customHeight="1" spans="1:6">
      <c r="A13" s="64"/>
      <c r="B13" s="64"/>
      <c r="C13" s="64"/>
      <c r="D13" s="64"/>
      <c r="E13" s="64"/>
      <c r="F13" s="64"/>
    </row>
    <row r="14" ht="29.1" customHeight="1" spans="1:6">
      <c r="A14" s="64"/>
      <c r="B14" s="64"/>
      <c r="C14" s="64"/>
      <c r="D14" s="64"/>
      <c r="E14" s="64"/>
      <c r="F14" s="64"/>
    </row>
    <row r="15" ht="29.1" customHeight="1" spans="1:6">
      <c r="A15" s="64"/>
      <c r="B15" s="64"/>
      <c r="C15" s="64"/>
      <c r="D15" s="64"/>
      <c r="E15" s="64"/>
      <c r="F15" s="64"/>
    </row>
    <row r="16" ht="29.1" customHeight="1" spans="1:6">
      <c r="A16" s="64" t="s">
        <v>76</v>
      </c>
      <c r="B16" s="64">
        <v>27163</v>
      </c>
      <c r="C16" s="64">
        <v>42852</v>
      </c>
      <c r="D16" s="64" t="s">
        <v>91</v>
      </c>
      <c r="E16" s="64">
        <v>42852</v>
      </c>
      <c r="F16" s="64">
        <v>22197</v>
      </c>
    </row>
    <row r="17" ht="29.1" customHeight="1" spans="1:6">
      <c r="A17" s="64"/>
      <c r="B17" s="64"/>
      <c r="C17" s="64"/>
      <c r="D17" s="64"/>
      <c r="E17" s="64"/>
      <c r="F17" s="64"/>
    </row>
    <row r="18" ht="29.1" customHeight="1" spans="1:6">
      <c r="A18" s="64" t="s">
        <v>188</v>
      </c>
      <c r="B18" s="64">
        <v>103411</v>
      </c>
      <c r="C18" s="64">
        <f>SUM(C11:C17)</f>
        <v>92187</v>
      </c>
      <c r="D18" s="64" t="s">
        <v>189</v>
      </c>
      <c r="E18" s="64">
        <v>103411</v>
      </c>
      <c r="F18" s="64">
        <f>SUM(F11:F17)</f>
        <v>92187</v>
      </c>
    </row>
    <row r="19" spans="1:5">
      <c r="A19" s="66"/>
      <c r="B19" s="66"/>
      <c r="C19" s="66"/>
      <c r="D19" s="66"/>
      <c r="E19" s="66"/>
    </row>
  </sheetData>
  <mergeCells count="4">
    <mergeCell ref="A2:F2"/>
    <mergeCell ref="A3:C3"/>
    <mergeCell ref="A5:C5"/>
    <mergeCell ref="D5:F5"/>
  </mergeCells>
  <printOptions horizontalCentered="1"/>
  <pageMargins left="0.904166666666667" right="0.826388888888889" top="0.984027777777778" bottom="0.984027777777778" header="0.511805555555556" footer="0.511805555555556"/>
  <pageSetup paperSize="9" orientation="portrait" blackAndWhit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5"/>
  <sheetViews>
    <sheetView workbookViewId="0">
      <selection activeCell="D16" sqref="D16"/>
    </sheetView>
  </sheetViews>
  <sheetFormatPr defaultColWidth="9" defaultRowHeight="14.25" outlineLevelCol="3"/>
  <cols>
    <col min="1" max="1" width="27.5" customWidth="1"/>
    <col min="2" max="2" width="14.75" customWidth="1"/>
    <col min="3" max="3" width="27.75" customWidth="1"/>
    <col min="4" max="4" width="16.125" customWidth="1"/>
  </cols>
  <sheetData>
    <row r="1" ht="18.75" customHeight="1" spans="1:1">
      <c r="A1" t="s">
        <v>190</v>
      </c>
    </row>
    <row r="2" ht="42" customHeight="1" spans="1:4">
      <c r="A2" s="14" t="s">
        <v>191</v>
      </c>
      <c r="B2" s="14"/>
      <c r="C2" s="14"/>
      <c r="D2" s="14"/>
    </row>
    <row r="3" s="3" customFormat="1" ht="19.5" customHeight="1" spans="4:4">
      <c r="D3" s="18" t="s">
        <v>38</v>
      </c>
    </row>
    <row r="4" s="3" customFormat="1" ht="21.95" customHeight="1" spans="1:4">
      <c r="A4" s="10" t="s">
        <v>126</v>
      </c>
      <c r="B4" s="10"/>
      <c r="C4" s="10" t="s">
        <v>127</v>
      </c>
      <c r="D4" s="10"/>
    </row>
    <row r="5" s="3" customFormat="1" ht="21.95" customHeight="1" spans="1:4">
      <c r="A5" s="62" t="s">
        <v>66</v>
      </c>
      <c r="B5" s="62" t="s">
        <v>6</v>
      </c>
      <c r="C5" s="62" t="s">
        <v>66</v>
      </c>
      <c r="D5" s="62" t="s">
        <v>6</v>
      </c>
    </row>
    <row r="6" s="3" customFormat="1" ht="30" customHeight="1" spans="1:4">
      <c r="A6" s="63" t="s">
        <v>192</v>
      </c>
      <c r="B6" s="64">
        <v>6403</v>
      </c>
      <c r="C6" s="63" t="s">
        <v>193</v>
      </c>
      <c r="D6" s="64"/>
    </row>
    <row r="7" s="3" customFormat="1" ht="30" customHeight="1" spans="1:4">
      <c r="A7" s="63" t="s">
        <v>194</v>
      </c>
      <c r="B7" s="64">
        <v>14331</v>
      </c>
      <c r="C7" s="63" t="s">
        <v>195</v>
      </c>
      <c r="D7" s="64"/>
    </row>
    <row r="8" s="3" customFormat="1" ht="30" customHeight="1" spans="1:4">
      <c r="A8" s="63" t="s">
        <v>196</v>
      </c>
      <c r="B8" s="64">
        <v>726</v>
      </c>
      <c r="C8" s="63" t="s">
        <v>197</v>
      </c>
      <c r="D8" s="64">
        <v>6374</v>
      </c>
    </row>
    <row r="9" s="3" customFormat="1" ht="30" customHeight="1" spans="1:4">
      <c r="A9" s="63" t="s">
        <v>198</v>
      </c>
      <c r="B9" s="64">
        <v>13605</v>
      </c>
      <c r="C9" s="63" t="s">
        <v>199</v>
      </c>
      <c r="D9" s="64"/>
    </row>
    <row r="10" s="3" customFormat="1" ht="30" customHeight="1" spans="1:4">
      <c r="A10" s="63"/>
      <c r="B10" s="64"/>
      <c r="C10" s="63" t="s">
        <v>200</v>
      </c>
      <c r="D10" s="64">
        <v>246</v>
      </c>
    </row>
    <row r="11" s="3" customFormat="1" ht="30" customHeight="1" spans="1:4">
      <c r="A11" s="63"/>
      <c r="B11" s="64"/>
      <c r="C11" s="63" t="s">
        <v>201</v>
      </c>
      <c r="D11" s="64">
        <v>13204</v>
      </c>
    </row>
    <row r="12" s="3" customFormat="1" ht="30" customHeight="1" spans="1:4">
      <c r="A12" s="63"/>
      <c r="B12" s="64"/>
      <c r="C12" s="63" t="s">
        <v>202</v>
      </c>
      <c r="D12" s="64"/>
    </row>
    <row r="13" s="3" customFormat="1" ht="30" customHeight="1" spans="1:4">
      <c r="A13" s="63"/>
      <c r="B13" s="64"/>
      <c r="C13" s="63" t="s">
        <v>203</v>
      </c>
      <c r="D13" s="64">
        <v>125</v>
      </c>
    </row>
    <row r="14" s="3" customFormat="1" ht="30" customHeight="1" spans="1:4">
      <c r="A14" s="63"/>
      <c r="B14" s="64"/>
      <c r="C14" s="63" t="s">
        <v>204</v>
      </c>
      <c r="D14" s="64"/>
    </row>
    <row r="15" s="3" customFormat="1" ht="30" customHeight="1" spans="1:4">
      <c r="A15" s="63"/>
      <c r="B15" s="64"/>
      <c r="C15" s="63"/>
      <c r="D15" s="64"/>
    </row>
    <row r="16" s="3" customFormat="1" ht="30" customHeight="1" spans="1:4">
      <c r="A16" s="63" t="s">
        <v>77</v>
      </c>
      <c r="B16" s="64"/>
      <c r="C16" s="63" t="s">
        <v>78</v>
      </c>
      <c r="D16" s="64"/>
    </row>
    <row r="17" s="3" customFormat="1" ht="30" customHeight="1" spans="1:4">
      <c r="A17" s="63" t="s">
        <v>76</v>
      </c>
      <c r="B17" s="64">
        <v>6938</v>
      </c>
      <c r="C17" s="63" t="s">
        <v>91</v>
      </c>
      <c r="D17" s="64">
        <v>7723</v>
      </c>
    </row>
    <row r="18" s="3" customFormat="1" ht="30" customHeight="1" spans="1:4">
      <c r="A18" s="63"/>
      <c r="B18" s="64"/>
      <c r="C18" s="63"/>
      <c r="D18" s="64"/>
    </row>
    <row r="19" s="3" customFormat="1" ht="30" customHeight="1" spans="1:4">
      <c r="A19" s="10" t="s">
        <v>159</v>
      </c>
      <c r="B19" s="64">
        <f>SUM(B6,B7,B16,B17)</f>
        <v>27672</v>
      </c>
      <c r="C19" s="10" t="s">
        <v>160</v>
      </c>
      <c r="D19" s="64">
        <f>SUM(D6:D17)</f>
        <v>27672</v>
      </c>
    </row>
    <row r="20" ht="16.5" customHeight="1"/>
    <row r="22" ht="18.75" customHeight="1"/>
    <row r="25" ht="15.75" customHeight="1"/>
    <row r="27" ht="18" customHeight="1"/>
    <row r="28" ht="16.5" customHeight="1"/>
    <row r="29" ht="16.5" customHeight="1"/>
    <row r="30" ht="16.5" customHeight="1"/>
    <row r="31" ht="15" customHeight="1"/>
    <row r="36" ht="16.5" customHeight="1"/>
    <row r="44" ht="12" customHeight="1"/>
    <row r="45" ht="11.25" customHeight="1"/>
  </sheetData>
  <mergeCells count="3">
    <mergeCell ref="A2:D2"/>
    <mergeCell ref="A4:B4"/>
    <mergeCell ref="C4:D4"/>
  </mergeCells>
  <printOptions horizontalCentered="1"/>
  <pageMargins left="0.354166666666667" right="0.15625" top="0.786805555555556" bottom="0.393055555555556" header="0.511805555555556" footer="0.511805555555556"/>
  <pageSetup paperSize="9" scale="95"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topLeftCell="A13" workbookViewId="0">
      <selection activeCell="D37" sqref="D37"/>
    </sheetView>
  </sheetViews>
  <sheetFormatPr defaultColWidth="9" defaultRowHeight="12" outlineLevelCol="3"/>
  <cols>
    <col min="1" max="1" width="28.375" style="18" customWidth="1"/>
    <col min="2" max="2" width="12.125" style="18" customWidth="1"/>
    <col min="3" max="3" width="25" style="18" customWidth="1"/>
    <col min="4" max="4" width="12" style="46" customWidth="1"/>
    <col min="5" max="16384" width="9" style="18"/>
  </cols>
  <sheetData>
    <row r="1" ht="13.5" spans="1:1">
      <c r="A1" s="3" t="s">
        <v>205</v>
      </c>
    </row>
    <row r="2" ht="19.5" customHeight="1" spans="1:4">
      <c r="A2" s="14" t="s">
        <v>206</v>
      </c>
      <c r="B2" s="14"/>
      <c r="C2" s="14"/>
      <c r="D2" s="14"/>
    </row>
    <row r="3" ht="15" customHeight="1" spans="1:4">
      <c r="A3" s="7" t="s">
        <v>38</v>
      </c>
      <c r="B3" s="7"/>
      <c r="C3" s="7"/>
      <c r="D3" s="7"/>
    </row>
    <row r="4" s="25" customFormat="1" ht="20.1" customHeight="1" spans="1:4">
      <c r="A4" s="47" t="s">
        <v>207</v>
      </c>
      <c r="B4" s="48"/>
      <c r="C4" s="27" t="s">
        <v>182</v>
      </c>
      <c r="D4" s="27"/>
    </row>
    <row r="5" s="25" customFormat="1" ht="20.1" customHeight="1" spans="1:4">
      <c r="A5" s="49" t="s">
        <v>208</v>
      </c>
      <c r="B5" s="49" t="s">
        <v>209</v>
      </c>
      <c r="C5" s="27" t="s">
        <v>208</v>
      </c>
      <c r="D5" s="50" t="s">
        <v>209</v>
      </c>
    </row>
    <row r="6" s="24" customFormat="1" ht="20.1" customHeight="1" spans="1:4">
      <c r="A6" s="51" t="s">
        <v>8</v>
      </c>
      <c r="B6" s="52">
        <f>SUM(B7:B20)</f>
        <v>74274</v>
      </c>
      <c r="C6" s="51" t="s">
        <v>193</v>
      </c>
      <c r="D6" s="53">
        <v>66744</v>
      </c>
    </row>
    <row r="7" s="24" customFormat="1" ht="20.1" customHeight="1" spans="1:4">
      <c r="A7" s="51" t="s">
        <v>210</v>
      </c>
      <c r="B7" s="54">
        <v>27841</v>
      </c>
      <c r="C7" s="51" t="s">
        <v>211</v>
      </c>
      <c r="D7" s="53">
        <v>681</v>
      </c>
    </row>
    <row r="8" s="24" customFormat="1" ht="20.1" customHeight="1" spans="1:4">
      <c r="A8" s="51" t="s">
        <v>212</v>
      </c>
      <c r="B8" s="54">
        <v>5675</v>
      </c>
      <c r="C8" s="51" t="s">
        <v>213</v>
      </c>
      <c r="D8" s="53">
        <v>30618</v>
      </c>
    </row>
    <row r="9" s="24" customFormat="1" ht="20.1" customHeight="1" spans="1:4">
      <c r="A9" s="51" t="s">
        <v>214</v>
      </c>
      <c r="B9" s="54">
        <v>1546</v>
      </c>
      <c r="C9" s="51" t="s">
        <v>215</v>
      </c>
      <c r="D9" s="53">
        <v>189116</v>
      </c>
    </row>
    <row r="10" s="24" customFormat="1" ht="20.1" customHeight="1" spans="1:4">
      <c r="A10" s="51" t="s">
        <v>216</v>
      </c>
      <c r="B10" s="54">
        <v>233</v>
      </c>
      <c r="C10" s="51" t="s">
        <v>217</v>
      </c>
      <c r="D10" s="53">
        <v>191</v>
      </c>
    </row>
    <row r="11" s="24" customFormat="1" ht="20.1" customHeight="1" spans="1:4">
      <c r="A11" s="51" t="s">
        <v>218</v>
      </c>
      <c r="B11" s="54">
        <v>7582</v>
      </c>
      <c r="C11" s="51" t="s">
        <v>219</v>
      </c>
      <c r="D11" s="53">
        <v>29685</v>
      </c>
    </row>
    <row r="12" s="24" customFormat="1" ht="20.1" customHeight="1" spans="1:4">
      <c r="A12" s="51" t="s">
        <v>220</v>
      </c>
      <c r="B12" s="54">
        <v>1936</v>
      </c>
      <c r="C12" s="51" t="s">
        <v>221</v>
      </c>
      <c r="D12" s="53">
        <v>130063</v>
      </c>
    </row>
    <row r="13" s="24" customFormat="1" ht="20.1" customHeight="1" spans="1:4">
      <c r="A13" s="51" t="s">
        <v>222</v>
      </c>
      <c r="B13" s="54">
        <v>1946</v>
      </c>
      <c r="C13" s="51" t="s">
        <v>223</v>
      </c>
      <c r="D13" s="53">
        <v>56011</v>
      </c>
    </row>
    <row r="14" s="24" customFormat="1" ht="20.1" customHeight="1" spans="1:4">
      <c r="A14" s="51" t="s">
        <v>224</v>
      </c>
      <c r="B14" s="54">
        <v>961</v>
      </c>
      <c r="C14" s="51" t="s">
        <v>225</v>
      </c>
      <c r="D14" s="53">
        <v>12252</v>
      </c>
    </row>
    <row r="15" s="24" customFormat="1" ht="20.1" customHeight="1" spans="1:4">
      <c r="A15" s="51" t="s">
        <v>226</v>
      </c>
      <c r="B15" s="54">
        <v>12337</v>
      </c>
      <c r="C15" s="51" t="s">
        <v>227</v>
      </c>
      <c r="D15" s="53">
        <v>18577</v>
      </c>
    </row>
    <row r="16" s="24" customFormat="1" ht="20.1" customHeight="1" spans="1:4">
      <c r="A16" s="51" t="s">
        <v>228</v>
      </c>
      <c r="B16" s="54">
        <v>1421</v>
      </c>
      <c r="C16" s="51" t="s">
        <v>229</v>
      </c>
      <c r="D16" s="53">
        <v>63968</v>
      </c>
    </row>
    <row r="17" s="24" customFormat="1" ht="20.1" customHeight="1" spans="1:4">
      <c r="A17" s="51" t="s">
        <v>230</v>
      </c>
      <c r="B17" s="54">
        <v>504</v>
      </c>
      <c r="C17" s="51" t="s">
        <v>231</v>
      </c>
      <c r="D17" s="53">
        <v>19233</v>
      </c>
    </row>
    <row r="18" s="24" customFormat="1" ht="20.1" customHeight="1" spans="1:4">
      <c r="A18" s="51" t="s">
        <v>232</v>
      </c>
      <c r="B18" s="54">
        <v>12144</v>
      </c>
      <c r="C18" s="51" t="s">
        <v>233</v>
      </c>
      <c r="D18" s="53">
        <v>2780</v>
      </c>
    </row>
    <row r="19" s="24" customFormat="1" ht="20.1" customHeight="1" spans="1:4">
      <c r="A19" s="51" t="s">
        <v>234</v>
      </c>
      <c r="B19" s="54">
        <v>102</v>
      </c>
      <c r="C19" s="51" t="s">
        <v>235</v>
      </c>
      <c r="D19" s="53">
        <v>182</v>
      </c>
    </row>
    <row r="20" s="24" customFormat="1" ht="20.1" customHeight="1" spans="1:4">
      <c r="A20" s="51" t="s">
        <v>236</v>
      </c>
      <c r="B20" s="54">
        <v>46</v>
      </c>
      <c r="C20" s="51" t="s">
        <v>237</v>
      </c>
      <c r="D20" s="53">
        <v>10</v>
      </c>
    </row>
    <row r="21" s="24" customFormat="1" ht="20.1" customHeight="1" spans="1:4">
      <c r="A21" s="51" t="s">
        <v>27</v>
      </c>
      <c r="B21" s="55">
        <f>SUM(B30:B36)+B22</f>
        <v>42874</v>
      </c>
      <c r="C21" s="51" t="s">
        <v>238</v>
      </c>
      <c r="D21" s="53">
        <v>4173</v>
      </c>
    </row>
    <row r="22" s="24" customFormat="1" ht="20.1" customHeight="1" spans="1:4">
      <c r="A22" s="51" t="s">
        <v>239</v>
      </c>
      <c r="B22" s="56">
        <f>SUM(B23:B29)</f>
        <v>5760</v>
      </c>
      <c r="C22" s="51" t="s">
        <v>240</v>
      </c>
      <c r="D22" s="53">
        <v>15757</v>
      </c>
    </row>
    <row r="23" s="24" customFormat="1" ht="20.1" customHeight="1" spans="1:4">
      <c r="A23" s="51" t="s">
        <v>241</v>
      </c>
      <c r="B23" s="57">
        <v>3000</v>
      </c>
      <c r="C23" s="51" t="s">
        <v>242</v>
      </c>
      <c r="D23" s="53">
        <v>1559</v>
      </c>
    </row>
    <row r="24" s="24" customFormat="1" ht="20.1" customHeight="1" spans="1:4">
      <c r="A24" s="51" t="s">
        <v>243</v>
      </c>
      <c r="B24" s="57">
        <v>1400</v>
      </c>
      <c r="C24" s="51" t="s">
        <v>244</v>
      </c>
      <c r="D24" s="58">
        <v>4095</v>
      </c>
    </row>
    <row r="25" s="24" customFormat="1" ht="20.1" customHeight="1" spans="1:4">
      <c r="A25" s="51" t="s">
        <v>245</v>
      </c>
      <c r="B25" s="57">
        <v>50</v>
      </c>
      <c r="C25" s="51" t="s">
        <v>246</v>
      </c>
      <c r="D25" s="53">
        <v>6800</v>
      </c>
    </row>
    <row r="26" s="24" customFormat="1" ht="20.1" customHeight="1" spans="1:4">
      <c r="A26" s="51" t="s">
        <v>247</v>
      </c>
      <c r="B26" s="57">
        <v>700</v>
      </c>
      <c r="C26" s="51" t="s">
        <v>248</v>
      </c>
      <c r="D26" s="53">
        <v>470</v>
      </c>
    </row>
    <row r="27" s="24" customFormat="1" ht="20.1" customHeight="1" spans="1:4">
      <c r="A27" s="51" t="s">
        <v>249</v>
      </c>
      <c r="B27" s="57">
        <v>10</v>
      </c>
      <c r="C27" s="51" t="s">
        <v>250</v>
      </c>
      <c r="D27" s="53">
        <v>18920</v>
      </c>
    </row>
    <row r="28" s="24" customFormat="1" ht="20.1" customHeight="1" spans="1:4">
      <c r="A28" s="51" t="s">
        <v>251</v>
      </c>
      <c r="B28" s="57">
        <v>520</v>
      </c>
      <c r="C28" s="51" t="s">
        <v>252</v>
      </c>
      <c r="D28" s="58">
        <v>1</v>
      </c>
    </row>
    <row r="29" s="24" customFormat="1" ht="20.1" customHeight="1" spans="1:4">
      <c r="A29" s="51" t="s">
        <v>253</v>
      </c>
      <c r="B29" s="57">
        <v>80</v>
      </c>
      <c r="C29" s="51"/>
      <c r="D29" s="59"/>
    </row>
    <row r="30" s="24" customFormat="1" ht="20.1" customHeight="1" spans="1:4">
      <c r="A30" s="51" t="s">
        <v>254</v>
      </c>
      <c r="B30" s="60">
        <v>7197</v>
      </c>
      <c r="C30" s="51"/>
      <c r="D30" s="59"/>
    </row>
    <row r="31" s="24" customFormat="1" ht="20.1" customHeight="1" spans="1:4">
      <c r="A31" s="51" t="s">
        <v>255</v>
      </c>
      <c r="B31" s="60">
        <v>4085</v>
      </c>
      <c r="C31" s="51"/>
      <c r="D31" s="59"/>
    </row>
    <row r="32" s="24" customFormat="1" ht="20.1" customHeight="1" spans="1:4">
      <c r="A32" s="51" t="s">
        <v>256</v>
      </c>
      <c r="B32" s="60">
        <v>500</v>
      </c>
      <c r="C32" s="51"/>
      <c r="D32" s="59"/>
    </row>
    <row r="33" s="24" customFormat="1" ht="20.1" customHeight="1" spans="1:4">
      <c r="A33" s="51" t="s">
        <v>257</v>
      </c>
      <c r="B33" s="60">
        <v>23290</v>
      </c>
      <c r="C33" s="51"/>
      <c r="D33" s="59"/>
    </row>
    <row r="34" s="24" customFormat="1" ht="20.1" customHeight="1" spans="1:4">
      <c r="A34" s="51" t="s">
        <v>33</v>
      </c>
      <c r="B34" s="60">
        <v>1000</v>
      </c>
      <c r="C34" s="51"/>
      <c r="D34" s="59"/>
    </row>
    <row r="35" s="24" customFormat="1" ht="20.1" customHeight="1" spans="1:4">
      <c r="A35" s="51" t="s">
        <v>34</v>
      </c>
      <c r="B35" s="60">
        <v>200</v>
      </c>
      <c r="C35" s="51"/>
      <c r="D35" s="59"/>
    </row>
    <row r="36" s="24" customFormat="1" ht="20.1" customHeight="1" spans="1:4">
      <c r="A36" s="51" t="s">
        <v>258</v>
      </c>
      <c r="B36" s="60">
        <v>842</v>
      </c>
      <c r="C36" s="51"/>
      <c r="D36" s="59"/>
    </row>
    <row r="37" s="24" customFormat="1" ht="20.1" customHeight="1" spans="1:4">
      <c r="A37" s="27" t="s">
        <v>159</v>
      </c>
      <c r="B37" s="61">
        <f>SUM(B6,B21)</f>
        <v>117148</v>
      </c>
      <c r="C37" s="27" t="s">
        <v>160</v>
      </c>
      <c r="D37" s="59">
        <f>SUM(D6:D36)</f>
        <v>671886</v>
      </c>
    </row>
    <row r="38" ht="17.45" customHeight="1"/>
  </sheetData>
  <mergeCells count="4">
    <mergeCell ref="A2:D2"/>
    <mergeCell ref="A3:D3"/>
    <mergeCell ref="A4:B4"/>
    <mergeCell ref="C4:D4"/>
  </mergeCells>
  <printOptions horizontalCentered="1"/>
  <pageMargins left="0.826388888888889" right="0.747916666666667" top="0.590277777777778" bottom="0.590277777777778" header="0.511805555555556" footer="0.511805555555556"/>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9"/>
  <sheetViews>
    <sheetView zoomScale="110" zoomScaleNormal="110" workbookViewId="0">
      <selection activeCell="D48" sqref="D48"/>
    </sheetView>
  </sheetViews>
  <sheetFormatPr defaultColWidth="9" defaultRowHeight="12" outlineLevelCol="3"/>
  <cols>
    <col min="1" max="1" width="30.75" style="18" customWidth="1"/>
    <col min="2" max="2" width="11.25" style="18" customWidth="1"/>
    <col min="3" max="3" width="33.75" style="18" customWidth="1"/>
    <col min="4" max="4" width="10.5" style="18" customWidth="1"/>
    <col min="5" max="16384" width="9" style="18"/>
  </cols>
  <sheetData>
    <row r="1" ht="16.9" customHeight="1" spans="1:1">
      <c r="A1" s="3" t="s">
        <v>259</v>
      </c>
    </row>
    <row r="2" ht="20.25" customHeight="1" spans="1:4">
      <c r="A2" s="14" t="s">
        <v>206</v>
      </c>
      <c r="B2" s="14"/>
      <c r="C2" s="14"/>
      <c r="D2" s="14"/>
    </row>
    <row r="3" ht="15" customHeight="1" spans="1:4">
      <c r="A3" s="33" t="s">
        <v>38</v>
      </c>
      <c r="B3" s="33"/>
      <c r="C3" s="33"/>
      <c r="D3" s="33"/>
    </row>
    <row r="4" s="31" customFormat="1" ht="21" customHeight="1" spans="1:4">
      <c r="A4" s="34" t="s">
        <v>207</v>
      </c>
      <c r="B4" s="35"/>
      <c r="C4" s="36" t="s">
        <v>182</v>
      </c>
      <c r="D4" s="36"/>
    </row>
    <row r="5" s="31" customFormat="1" ht="21" customHeight="1" spans="1:4">
      <c r="A5" s="36" t="s">
        <v>208</v>
      </c>
      <c r="B5" s="36" t="s">
        <v>260</v>
      </c>
      <c r="C5" s="36" t="s">
        <v>208</v>
      </c>
      <c r="D5" s="36" t="s">
        <v>260</v>
      </c>
    </row>
    <row r="6" s="31" customFormat="1" ht="21" customHeight="1" spans="1:4">
      <c r="A6" s="37" t="s">
        <v>261</v>
      </c>
      <c r="B6" s="38">
        <f>SUM([1]表十一之一!B37)</f>
        <v>117148</v>
      </c>
      <c r="C6" s="36" t="s">
        <v>262</v>
      </c>
      <c r="D6" s="38">
        <v>671886</v>
      </c>
    </row>
    <row r="7" s="32" customFormat="1" ht="21" customHeight="1" spans="1:4">
      <c r="A7" s="37" t="s">
        <v>263</v>
      </c>
      <c r="B7" s="39">
        <v>0</v>
      </c>
      <c r="C7" s="40" t="s">
        <v>264</v>
      </c>
      <c r="D7" s="39">
        <v>18728</v>
      </c>
    </row>
    <row r="8" s="32" customFormat="1" ht="21" customHeight="1" spans="1:4">
      <c r="A8" s="37" t="s">
        <v>265</v>
      </c>
      <c r="B8" s="39">
        <v>0</v>
      </c>
      <c r="C8" s="40" t="s">
        <v>266</v>
      </c>
      <c r="D8" s="39">
        <v>18728</v>
      </c>
    </row>
    <row r="9" s="32" customFormat="1" ht="21" customHeight="1" spans="1:4">
      <c r="A9" s="37" t="s">
        <v>267</v>
      </c>
      <c r="B9" s="39">
        <v>0</v>
      </c>
      <c r="C9" s="40" t="s">
        <v>268</v>
      </c>
      <c r="D9" s="39">
        <v>231</v>
      </c>
    </row>
    <row r="10" s="32" customFormat="1" ht="21" customHeight="1" spans="1:4">
      <c r="A10" s="37" t="s">
        <v>269</v>
      </c>
      <c r="B10" s="39">
        <f>SUM(B11,B41,B42:B43,B47)</f>
        <v>573363</v>
      </c>
      <c r="C10" s="40" t="s">
        <v>270</v>
      </c>
      <c r="D10" s="39">
        <v>231</v>
      </c>
    </row>
    <row r="11" s="32" customFormat="1" ht="21" customHeight="1" spans="1:4">
      <c r="A11" s="37" t="s">
        <v>271</v>
      </c>
      <c r="B11" s="39">
        <f>SUM(B12,B18,B40)</f>
        <v>256107</v>
      </c>
      <c r="C11" s="40" t="s">
        <v>272</v>
      </c>
      <c r="D11" s="39">
        <v>18497</v>
      </c>
    </row>
    <row r="12" s="32" customFormat="1" ht="21" customHeight="1" spans="1:4">
      <c r="A12" s="37" t="s">
        <v>273</v>
      </c>
      <c r="B12" s="39">
        <f>SUM(B13:B17)</f>
        <v>10891</v>
      </c>
      <c r="C12" s="40" t="s">
        <v>274</v>
      </c>
      <c r="D12" s="39">
        <v>283</v>
      </c>
    </row>
    <row r="13" s="32" customFormat="1" ht="21" customHeight="1" spans="1:4">
      <c r="A13" s="37" t="s">
        <v>275</v>
      </c>
      <c r="B13" s="39">
        <v>3715</v>
      </c>
      <c r="C13" s="40" t="s">
        <v>276</v>
      </c>
      <c r="D13" s="39">
        <v>178</v>
      </c>
    </row>
    <row r="14" s="32" customFormat="1" ht="21" customHeight="1" spans="1:4">
      <c r="A14" s="37" t="s">
        <v>277</v>
      </c>
      <c r="B14" s="39">
        <v>978</v>
      </c>
      <c r="C14" s="40" t="s">
        <v>278</v>
      </c>
      <c r="D14" s="39">
        <v>34</v>
      </c>
    </row>
    <row r="15" s="32" customFormat="1" ht="21" customHeight="1" spans="1:4">
      <c r="A15" s="37" t="s">
        <v>279</v>
      </c>
      <c r="B15" s="39">
        <v>184</v>
      </c>
      <c r="C15" s="40" t="s">
        <v>280</v>
      </c>
      <c r="D15" s="39">
        <v>16</v>
      </c>
    </row>
    <row r="16" s="32" customFormat="1" ht="21" customHeight="1" spans="1:4">
      <c r="A16" s="37" t="s">
        <v>281</v>
      </c>
      <c r="B16" s="39">
        <v>3641</v>
      </c>
      <c r="C16" s="40" t="s">
        <v>282</v>
      </c>
      <c r="D16" s="39">
        <v>1706</v>
      </c>
    </row>
    <row r="17" s="32" customFormat="1" ht="21" customHeight="1" spans="1:4">
      <c r="A17" s="37" t="s">
        <v>283</v>
      </c>
      <c r="B17" s="39">
        <v>2373</v>
      </c>
      <c r="C17" s="40" t="s">
        <v>284</v>
      </c>
      <c r="D17" s="39">
        <v>28</v>
      </c>
    </row>
    <row r="18" s="32" customFormat="1" ht="21" customHeight="1" spans="1:4">
      <c r="A18" s="37" t="s">
        <v>285</v>
      </c>
      <c r="B18" s="39">
        <f>SUM(B19:B39)</f>
        <v>240146</v>
      </c>
      <c r="C18" s="40" t="s">
        <v>286</v>
      </c>
      <c r="D18" s="39">
        <v>837</v>
      </c>
    </row>
    <row r="19" s="32" customFormat="1" ht="21" customHeight="1" spans="1:4">
      <c r="A19" s="37" t="s">
        <v>287</v>
      </c>
      <c r="B19" s="39">
        <v>0</v>
      </c>
      <c r="C19" s="40" t="s">
        <v>288</v>
      </c>
      <c r="D19" s="39">
        <v>130</v>
      </c>
    </row>
    <row r="20" s="32" customFormat="1" ht="21" customHeight="1" spans="1:4">
      <c r="A20" s="37" t="s">
        <v>289</v>
      </c>
      <c r="B20" s="39">
        <v>81196</v>
      </c>
      <c r="C20" s="41" t="s">
        <v>290</v>
      </c>
      <c r="D20" s="39">
        <v>8439</v>
      </c>
    </row>
    <row r="21" s="32" customFormat="1" ht="21" customHeight="1" spans="1:4">
      <c r="A21" s="37" t="s">
        <v>291</v>
      </c>
      <c r="B21" s="39">
        <v>43150</v>
      </c>
      <c r="C21" s="41" t="s">
        <v>292</v>
      </c>
      <c r="D21" s="39">
        <v>20</v>
      </c>
    </row>
    <row r="22" s="32" customFormat="1" ht="21" customHeight="1" spans="1:4">
      <c r="A22" s="37" t="s">
        <v>293</v>
      </c>
      <c r="B22" s="39">
        <v>0</v>
      </c>
      <c r="C22" s="40" t="s">
        <v>294</v>
      </c>
      <c r="D22" s="39">
        <v>2229</v>
      </c>
    </row>
    <row r="23" s="32" customFormat="1" ht="21" customHeight="1" spans="1:4">
      <c r="A23" s="37" t="s">
        <v>295</v>
      </c>
      <c r="B23" s="39">
        <v>2704</v>
      </c>
      <c r="C23" s="42" t="s">
        <v>296</v>
      </c>
      <c r="D23" s="39">
        <v>441</v>
      </c>
    </row>
    <row r="24" s="32" customFormat="1" ht="21" customHeight="1" spans="1:4">
      <c r="A24" s="37" t="s">
        <v>297</v>
      </c>
      <c r="B24" s="39">
        <v>443</v>
      </c>
      <c r="C24" s="40" t="s">
        <v>298</v>
      </c>
      <c r="D24" s="39">
        <v>824</v>
      </c>
    </row>
    <row r="25" s="32" customFormat="1" ht="21" customHeight="1" spans="1:4">
      <c r="A25" s="37" t="s">
        <v>299</v>
      </c>
      <c r="B25" s="39">
        <v>17193</v>
      </c>
      <c r="C25" s="40" t="s">
        <v>300</v>
      </c>
      <c r="D25" s="39">
        <v>263</v>
      </c>
    </row>
    <row r="26" s="32" customFormat="1" ht="21" customHeight="1" spans="1:4">
      <c r="A26" s="37" t="s">
        <v>301</v>
      </c>
      <c r="B26" s="39">
        <v>1000</v>
      </c>
      <c r="C26" s="40" t="s">
        <v>302</v>
      </c>
      <c r="D26" s="39">
        <v>4</v>
      </c>
    </row>
    <row r="27" s="32" customFormat="1" ht="21" customHeight="1" spans="1:4">
      <c r="A27" s="37" t="s">
        <v>303</v>
      </c>
      <c r="B27" s="39">
        <v>282</v>
      </c>
      <c r="C27" s="40" t="s">
        <v>304</v>
      </c>
      <c r="D27" s="39">
        <v>56</v>
      </c>
    </row>
    <row r="28" s="32" customFormat="1" ht="21" customHeight="1" spans="1:4">
      <c r="A28" s="37" t="s">
        <v>305</v>
      </c>
      <c r="B28" s="39">
        <v>35</v>
      </c>
      <c r="C28" s="40" t="s">
        <v>306</v>
      </c>
      <c r="D28" s="39">
        <v>69</v>
      </c>
    </row>
    <row r="29" s="32" customFormat="1" ht="21" customHeight="1" spans="1:4">
      <c r="A29" s="37" t="s">
        <v>307</v>
      </c>
      <c r="B29" s="39">
        <v>149</v>
      </c>
      <c r="C29" s="40" t="s">
        <v>308</v>
      </c>
      <c r="D29" s="39">
        <v>7</v>
      </c>
    </row>
    <row r="30" s="32" customFormat="1" ht="21" customHeight="1" spans="1:4">
      <c r="A30" s="37" t="s">
        <v>309</v>
      </c>
      <c r="B30" s="43">
        <v>26066</v>
      </c>
      <c r="C30" s="40" t="s">
        <v>310</v>
      </c>
      <c r="D30" s="39">
        <v>933</v>
      </c>
    </row>
    <row r="31" s="32" customFormat="1" ht="21" customHeight="1" spans="1:4">
      <c r="A31" s="37" t="s">
        <v>311</v>
      </c>
      <c r="B31" s="39">
        <v>0</v>
      </c>
      <c r="C31" s="40" t="s">
        <v>312</v>
      </c>
      <c r="D31" s="39">
        <v>2000</v>
      </c>
    </row>
    <row r="32" s="32" customFormat="1" ht="21" customHeight="1" spans="1:4">
      <c r="A32" s="37" t="s">
        <v>313</v>
      </c>
      <c r="B32" s="39">
        <v>46613</v>
      </c>
      <c r="C32" s="40" t="s">
        <v>314</v>
      </c>
      <c r="D32" s="39">
        <f>SUM(D33:D34)</f>
        <v>0</v>
      </c>
    </row>
    <row r="33" s="32" customFormat="1" ht="21" customHeight="1" spans="1:4">
      <c r="A33" s="37" t="s">
        <v>315</v>
      </c>
      <c r="B33" s="39">
        <v>102</v>
      </c>
      <c r="C33" s="40" t="s">
        <v>316</v>
      </c>
      <c r="D33" s="39">
        <v>0</v>
      </c>
    </row>
    <row r="34" s="32" customFormat="1" ht="21" customHeight="1" spans="1:4">
      <c r="A34" s="37" t="s">
        <v>317</v>
      </c>
      <c r="B34" s="39">
        <v>21131</v>
      </c>
      <c r="C34" s="40" t="s">
        <v>318</v>
      </c>
      <c r="D34" s="39">
        <v>0</v>
      </c>
    </row>
    <row r="35" s="32" customFormat="1" ht="21" customHeight="1" spans="1:4">
      <c r="A35" s="37" t="s">
        <v>319</v>
      </c>
      <c r="B35" s="39">
        <v>0</v>
      </c>
      <c r="C35" s="40" t="s">
        <v>320</v>
      </c>
      <c r="D35" s="39">
        <v>0</v>
      </c>
    </row>
    <row r="36" s="32" customFormat="1" ht="21" customHeight="1" spans="1:4">
      <c r="A36" s="37" t="s">
        <v>321</v>
      </c>
      <c r="B36" s="39">
        <v>0</v>
      </c>
      <c r="C36" s="40" t="s">
        <v>322</v>
      </c>
      <c r="D36" s="39">
        <f>SUM(D37)</f>
        <v>0</v>
      </c>
    </row>
    <row r="37" s="32" customFormat="1" ht="21" customHeight="1" spans="1:4">
      <c r="A37" s="37" t="s">
        <v>323</v>
      </c>
      <c r="B37" s="39">
        <v>27</v>
      </c>
      <c r="C37" s="40" t="s">
        <v>324</v>
      </c>
      <c r="D37" s="39">
        <v>0</v>
      </c>
    </row>
    <row r="38" s="32" customFormat="1" ht="21" customHeight="1" spans="1:4">
      <c r="A38" s="37" t="s">
        <v>325</v>
      </c>
      <c r="B38" s="39">
        <v>0</v>
      </c>
      <c r="C38" s="40"/>
      <c r="D38" s="39"/>
    </row>
    <row r="39" s="32" customFormat="1" ht="21" customHeight="1" spans="1:4">
      <c r="A39" s="37" t="s">
        <v>326</v>
      </c>
      <c r="B39" s="43">
        <v>55</v>
      </c>
      <c r="C39" s="40"/>
      <c r="D39" s="39"/>
    </row>
    <row r="40" s="32" customFormat="1" ht="21" customHeight="1" spans="1:4">
      <c r="A40" s="37" t="s">
        <v>327</v>
      </c>
      <c r="B40" s="39">
        <v>5070</v>
      </c>
      <c r="C40" s="40"/>
      <c r="D40" s="39"/>
    </row>
    <row r="41" s="32" customFormat="1" ht="21" customHeight="1" spans="1:4">
      <c r="A41" s="37" t="s">
        <v>328</v>
      </c>
      <c r="B41" s="39"/>
      <c r="C41" s="40"/>
      <c r="D41" s="39"/>
    </row>
    <row r="42" s="32" customFormat="1" ht="21" customHeight="1" spans="1:4">
      <c r="A42" s="37" t="s">
        <v>329</v>
      </c>
      <c r="B42" s="39">
        <v>48080</v>
      </c>
      <c r="C42" s="40"/>
      <c r="D42" s="39"/>
    </row>
    <row r="43" s="32" customFormat="1" ht="21" customHeight="1" spans="1:4">
      <c r="A43" s="37" t="s">
        <v>330</v>
      </c>
      <c r="B43" s="39">
        <v>252836</v>
      </c>
      <c r="C43" s="40"/>
      <c r="D43" s="39"/>
    </row>
    <row r="44" s="32" customFormat="1" ht="21" customHeight="1" spans="1:4">
      <c r="A44" s="37" t="s">
        <v>331</v>
      </c>
      <c r="B44" s="39">
        <v>0</v>
      </c>
      <c r="C44" s="40"/>
      <c r="D44" s="39"/>
    </row>
    <row r="45" s="32" customFormat="1" ht="21" customHeight="1" spans="1:4">
      <c r="A45" s="44" t="s">
        <v>332</v>
      </c>
      <c r="B45" s="39">
        <v>0</v>
      </c>
      <c r="C45" s="40"/>
      <c r="D45" s="39"/>
    </row>
    <row r="46" s="32" customFormat="1" ht="21" customHeight="1" spans="1:4">
      <c r="A46" s="37" t="s">
        <v>333</v>
      </c>
      <c r="B46" s="39">
        <v>252836</v>
      </c>
      <c r="C46" s="40"/>
      <c r="D46" s="39"/>
    </row>
    <row r="47" s="32" customFormat="1" ht="21" customHeight="1" spans="1:4">
      <c r="A47" s="37" t="s">
        <v>334</v>
      </c>
      <c r="B47" s="39">
        <v>16340</v>
      </c>
      <c r="C47" s="40"/>
      <c r="D47" s="39"/>
    </row>
    <row r="48" s="32" customFormat="1" ht="21" customHeight="1" spans="1:4">
      <c r="A48" s="45" t="s">
        <v>94</v>
      </c>
      <c r="B48" s="39">
        <v>690614</v>
      </c>
      <c r="C48" s="36" t="s">
        <v>95</v>
      </c>
      <c r="D48" s="38">
        <f>SUM(D6:D7)</f>
        <v>690614</v>
      </c>
    </row>
    <row r="49" spans="3:3">
      <c r="C49" s="32"/>
    </row>
    <row r="50" spans="3:3">
      <c r="C50" s="32"/>
    </row>
    <row r="51" spans="3:3">
      <c r="C51" s="32"/>
    </row>
    <row r="52" spans="3:3">
      <c r="C52" s="32"/>
    </row>
    <row r="53" spans="3:3">
      <c r="C53" s="32"/>
    </row>
    <row r="54" spans="3:3">
      <c r="C54" s="32"/>
    </row>
    <row r="55" spans="3:3">
      <c r="C55" s="32"/>
    </row>
    <row r="56" spans="3:3">
      <c r="C56" s="32"/>
    </row>
    <row r="57" spans="3:3">
      <c r="C57" s="32"/>
    </row>
    <row r="58" spans="3:3">
      <c r="C58" s="32"/>
    </row>
    <row r="59" spans="3:3">
      <c r="C59" s="32"/>
    </row>
    <row r="60" spans="3:3">
      <c r="C60" s="32"/>
    </row>
    <row r="61" spans="3:3">
      <c r="C61" s="32"/>
    </row>
    <row r="62" spans="3:3">
      <c r="C62" s="32"/>
    </row>
    <row r="63" spans="3:3">
      <c r="C63" s="32"/>
    </row>
    <row r="64" spans="3:3">
      <c r="C64" s="32"/>
    </row>
    <row r="65" spans="3:3">
      <c r="C65" s="32"/>
    </row>
    <row r="66" spans="3:3">
      <c r="C66" s="32"/>
    </row>
    <row r="67" spans="3:3">
      <c r="C67" s="32"/>
    </row>
    <row r="68" spans="3:3">
      <c r="C68" s="32"/>
    </row>
    <row r="69" spans="3:3">
      <c r="C69" s="32"/>
    </row>
    <row r="70" spans="3:3">
      <c r="C70" s="32"/>
    </row>
    <row r="71" spans="3:3">
      <c r="C71" s="32"/>
    </row>
    <row r="72" spans="3:3">
      <c r="C72" s="32"/>
    </row>
    <row r="73" spans="3:3">
      <c r="C73" s="32"/>
    </row>
    <row r="74" spans="3:3">
      <c r="C74" s="32"/>
    </row>
    <row r="75" spans="3:3">
      <c r="C75" s="32"/>
    </row>
    <row r="76" spans="3:3">
      <c r="C76" s="32"/>
    </row>
    <row r="77" spans="3:3">
      <c r="C77" s="32"/>
    </row>
    <row r="78" spans="3:3">
      <c r="C78" s="32"/>
    </row>
    <row r="79" spans="3:3">
      <c r="C79" s="32"/>
    </row>
    <row r="80" spans="3:3">
      <c r="C80" s="32"/>
    </row>
    <row r="81" spans="3:3">
      <c r="C81" s="32"/>
    </row>
    <row r="82" spans="3:3">
      <c r="C82" s="32"/>
    </row>
    <row r="83" spans="3:3">
      <c r="C83" s="32"/>
    </row>
    <row r="84" spans="3:3">
      <c r="C84" s="32"/>
    </row>
    <row r="85" spans="3:3">
      <c r="C85" s="32"/>
    </row>
    <row r="86" spans="3:3">
      <c r="C86" s="32"/>
    </row>
    <row r="87" spans="3:3">
      <c r="C87" s="32"/>
    </row>
    <row r="88" spans="3:3">
      <c r="C88" s="32"/>
    </row>
    <row r="89" spans="3:3">
      <c r="C89" s="32"/>
    </row>
    <row r="90" spans="3:3">
      <c r="C90" s="32"/>
    </row>
    <row r="91" spans="3:3">
      <c r="C91" s="32"/>
    </row>
    <row r="92" spans="3:3">
      <c r="C92" s="32"/>
    </row>
    <row r="93" spans="3:3">
      <c r="C93" s="32"/>
    </row>
    <row r="94" spans="3:3">
      <c r="C94" s="32"/>
    </row>
    <row r="95" spans="3:3">
      <c r="C95" s="32"/>
    </row>
    <row r="96" spans="3:3">
      <c r="C96" s="32"/>
    </row>
    <row r="97" spans="3:3">
      <c r="C97" s="32"/>
    </row>
    <row r="98" spans="3:3">
      <c r="C98" s="32"/>
    </row>
    <row r="99" spans="3:3">
      <c r="C99" s="32"/>
    </row>
  </sheetData>
  <mergeCells count="4">
    <mergeCell ref="A2:D2"/>
    <mergeCell ref="A3:D3"/>
    <mergeCell ref="A4:B4"/>
    <mergeCell ref="C4:D4"/>
  </mergeCells>
  <printOptions horizontalCentered="1"/>
  <pageMargins left="0.55" right="0.354166666666667" top="0.786805555555556" bottom="0.786805555555556" header="0.511805555555556" footer="0.511805555555556"/>
  <pageSetup paperSize="9" orientation="portrait"/>
  <headerFooter alignWithMargins="0">
    <oddFooter>&amp;C第 &amp;P 页，共 &amp;N 页</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C8" sqref="C8"/>
    </sheetView>
  </sheetViews>
  <sheetFormatPr defaultColWidth="9" defaultRowHeight="13.5" outlineLevelCol="3"/>
  <cols>
    <col min="1" max="1" width="32.875" style="3" customWidth="1"/>
    <col min="2" max="2" width="12" style="3" customWidth="1"/>
    <col min="3" max="3" width="25.25" style="3" customWidth="1"/>
    <col min="4" max="4" width="11.875" style="3" customWidth="1"/>
    <col min="5" max="16384" width="9" style="3"/>
  </cols>
  <sheetData>
    <row r="1" ht="18.75" customHeight="1" spans="1:1">
      <c r="A1" s="5" t="s">
        <v>335</v>
      </c>
    </row>
    <row r="2" ht="30" customHeight="1" spans="1:4">
      <c r="A2" s="14" t="s">
        <v>336</v>
      </c>
      <c r="B2" s="14"/>
      <c r="C2" s="14"/>
      <c r="D2" s="14"/>
    </row>
    <row r="3" ht="18.75" customHeight="1" spans="1:4">
      <c r="A3" s="7" t="s">
        <v>38</v>
      </c>
      <c r="B3" s="7"/>
      <c r="C3" s="7"/>
      <c r="D3" s="7"/>
    </row>
    <row r="4" s="24" customFormat="1" ht="27.75" customHeight="1" spans="1:4">
      <c r="A4" s="26" t="s">
        <v>337</v>
      </c>
      <c r="B4" s="26"/>
      <c r="C4" s="26" t="s">
        <v>338</v>
      </c>
      <c r="D4" s="26"/>
    </row>
    <row r="5" s="25" customFormat="1" ht="27.75" customHeight="1" spans="1:4">
      <c r="A5" s="27" t="s">
        <v>339</v>
      </c>
      <c r="B5" s="27" t="s">
        <v>209</v>
      </c>
      <c r="C5" s="28" t="s">
        <v>340</v>
      </c>
      <c r="D5" s="27" t="s">
        <v>209</v>
      </c>
    </row>
    <row r="6" s="24" customFormat="1" ht="27.75" customHeight="1" spans="1:4">
      <c r="A6" s="29" t="s">
        <v>341</v>
      </c>
      <c r="B6" s="30">
        <f>SUM(B7:B10)</f>
        <v>367384</v>
      </c>
      <c r="C6" s="29" t="s">
        <v>342</v>
      </c>
      <c r="D6" s="30">
        <v>0</v>
      </c>
    </row>
    <row r="7" s="24" customFormat="1" ht="27.75" customHeight="1" spans="1:4">
      <c r="A7" s="29" t="s">
        <v>343</v>
      </c>
      <c r="B7" s="30">
        <v>350084</v>
      </c>
      <c r="C7" s="29" t="s">
        <v>344</v>
      </c>
      <c r="D7" s="30">
        <v>0</v>
      </c>
    </row>
    <row r="8" s="24" customFormat="1" ht="27.75" customHeight="1" spans="1:4">
      <c r="A8" s="29" t="s">
        <v>345</v>
      </c>
      <c r="B8" s="30">
        <v>200</v>
      </c>
      <c r="C8" s="29" t="s">
        <v>346</v>
      </c>
      <c r="D8" s="30">
        <v>349966</v>
      </c>
    </row>
    <row r="9" s="24" customFormat="1" ht="27.75" customHeight="1" spans="1:4">
      <c r="A9" s="29" t="s">
        <v>347</v>
      </c>
      <c r="B9" s="30">
        <v>14300</v>
      </c>
      <c r="C9" s="29" t="s">
        <v>348</v>
      </c>
      <c r="D9" s="30">
        <v>0</v>
      </c>
    </row>
    <row r="10" s="24" customFormat="1" ht="27.75" customHeight="1" spans="1:4">
      <c r="A10" s="29" t="s">
        <v>349</v>
      </c>
      <c r="B10" s="30">
        <v>2800</v>
      </c>
      <c r="C10" s="29" t="s">
        <v>350</v>
      </c>
      <c r="D10" s="30">
        <v>679</v>
      </c>
    </row>
    <row r="11" s="24" customFormat="1" ht="27.75" customHeight="1" spans="1:4">
      <c r="A11" s="27" t="s">
        <v>159</v>
      </c>
      <c r="B11" s="30">
        <f>SUM(B7:B10)</f>
        <v>367384</v>
      </c>
      <c r="C11" s="29" t="s">
        <v>351</v>
      </c>
      <c r="D11" s="30">
        <v>10887</v>
      </c>
    </row>
    <row r="12" s="24" customFormat="1" ht="27.75" customHeight="1" spans="1:4">
      <c r="A12" s="29"/>
      <c r="B12" s="30"/>
      <c r="C12" s="29" t="s">
        <v>352</v>
      </c>
      <c r="D12" s="30">
        <v>19</v>
      </c>
    </row>
    <row r="13" s="24" customFormat="1" ht="27.75" customHeight="1" spans="1:4">
      <c r="A13" s="29" t="s">
        <v>353</v>
      </c>
      <c r="B13" s="30">
        <f>SUM(B14)</f>
        <v>0</v>
      </c>
      <c r="C13" s="27" t="s">
        <v>160</v>
      </c>
      <c r="D13" s="30">
        <f>SUM(D5:D12)</f>
        <v>361551</v>
      </c>
    </row>
    <row r="14" s="24" customFormat="1" ht="27.75" customHeight="1" spans="1:4">
      <c r="A14" s="29" t="s">
        <v>354</v>
      </c>
      <c r="B14" s="30">
        <f>SUM(B15)</f>
        <v>0</v>
      </c>
      <c r="C14" s="29" t="s">
        <v>355</v>
      </c>
      <c r="D14" s="30">
        <f>SUM(D15,D18:D20)</f>
        <v>14124</v>
      </c>
    </row>
    <row r="15" s="24" customFormat="1" ht="27.75" customHeight="1" spans="1:4">
      <c r="A15" s="29" t="s">
        <v>356</v>
      </c>
      <c r="B15" s="30"/>
      <c r="C15" s="29" t="s">
        <v>357</v>
      </c>
      <c r="D15" s="30">
        <f>SUM(D16:D17)</f>
        <v>0</v>
      </c>
    </row>
    <row r="16" s="24" customFormat="1" ht="27.75" customHeight="1" spans="1:4">
      <c r="A16" s="29"/>
      <c r="B16" s="30"/>
      <c r="C16" s="29" t="s">
        <v>358</v>
      </c>
      <c r="D16" s="30">
        <v>0</v>
      </c>
    </row>
    <row r="17" s="24" customFormat="1" ht="27.75" customHeight="1" spans="1:4">
      <c r="A17" s="29" t="s">
        <v>359</v>
      </c>
      <c r="B17" s="30">
        <f>SUM(B18,B21:B23)</f>
        <v>8291</v>
      </c>
      <c r="C17" s="29" t="s">
        <v>360</v>
      </c>
      <c r="D17" s="30">
        <v>0</v>
      </c>
    </row>
    <row r="18" s="24" customFormat="1" ht="27.75" customHeight="1" spans="1:4">
      <c r="A18" s="29" t="s">
        <v>361</v>
      </c>
      <c r="B18" s="30">
        <f>SUM(B19:B20)</f>
        <v>44</v>
      </c>
      <c r="C18" s="29" t="s">
        <v>362</v>
      </c>
      <c r="D18" s="30">
        <v>0</v>
      </c>
    </row>
    <row r="19" s="24" customFormat="1" ht="27.75" customHeight="1" spans="1:4">
      <c r="A19" s="29" t="s">
        <v>363</v>
      </c>
      <c r="B19" s="30">
        <v>44</v>
      </c>
      <c r="C19" s="29" t="s">
        <v>364</v>
      </c>
      <c r="D19" s="30">
        <v>14124</v>
      </c>
    </row>
    <row r="20" s="24" customFormat="1" ht="27.75" customHeight="1" spans="1:4">
      <c r="A20" s="29" t="s">
        <v>365</v>
      </c>
      <c r="B20" s="30"/>
      <c r="C20" s="29"/>
      <c r="D20" s="30"/>
    </row>
    <row r="21" s="24" customFormat="1" ht="27.75" customHeight="1" spans="1:4">
      <c r="A21" s="29" t="s">
        <v>366</v>
      </c>
      <c r="B21" s="30">
        <v>8247</v>
      </c>
      <c r="C21" s="29"/>
      <c r="D21" s="30"/>
    </row>
    <row r="22" s="24" customFormat="1" ht="27.75" customHeight="1" spans="1:4">
      <c r="A22" s="29" t="s">
        <v>367</v>
      </c>
      <c r="B22" s="30">
        <v>0</v>
      </c>
      <c r="C22" s="29"/>
      <c r="D22" s="30"/>
    </row>
    <row r="23" s="24" customFormat="1" ht="27.75" customHeight="1" spans="1:4">
      <c r="A23" s="29" t="s">
        <v>368</v>
      </c>
      <c r="B23" s="30">
        <f>SUM(B24)</f>
        <v>0</v>
      </c>
      <c r="C23" s="29"/>
      <c r="D23" s="30"/>
    </row>
    <row r="24" s="24" customFormat="1" ht="27.75" customHeight="1" spans="1:4">
      <c r="A24" s="29" t="s">
        <v>369</v>
      </c>
      <c r="B24" s="30">
        <v>0</v>
      </c>
      <c r="C24" s="29"/>
      <c r="D24" s="30"/>
    </row>
    <row r="25" s="24" customFormat="1" ht="27.75" customHeight="1" spans="1:4">
      <c r="A25" s="27" t="s">
        <v>94</v>
      </c>
      <c r="B25" s="30">
        <f>SUM(B6,B13,B17)</f>
        <v>375675</v>
      </c>
      <c r="C25" s="27" t="s">
        <v>160</v>
      </c>
      <c r="D25" s="30">
        <f>SUM(D13,D14)</f>
        <v>375675</v>
      </c>
    </row>
  </sheetData>
  <mergeCells count="4">
    <mergeCell ref="A2:D2"/>
    <mergeCell ref="A3:D3"/>
    <mergeCell ref="A4:B4"/>
    <mergeCell ref="C4:D4"/>
  </mergeCells>
  <printOptions horizontalCentered="1"/>
  <pageMargins left="0.707638888888889" right="0.590277777777778" top="0.984027777777778" bottom="0.786805555555556" header="0.511805555555556" footer="0.511805555555556"/>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topLeftCell="A4" workbookViewId="0">
      <selection activeCell="B12" sqref="B12"/>
    </sheetView>
  </sheetViews>
  <sheetFormatPr defaultColWidth="9" defaultRowHeight="14.25" outlineLevelCol="3"/>
  <cols>
    <col min="1" max="1" width="26" customWidth="1"/>
    <col min="2" max="2" width="12.5" customWidth="1"/>
    <col min="3" max="3" width="27.25" customWidth="1"/>
    <col min="4" max="4" width="12.375" customWidth="1"/>
  </cols>
  <sheetData>
    <row r="1" spans="1:4">
      <c r="A1" s="19" t="s">
        <v>370</v>
      </c>
      <c r="B1" s="20"/>
      <c r="C1" s="20"/>
      <c r="D1" s="20"/>
    </row>
    <row r="2" ht="36.75" customHeight="1" spans="1:4">
      <c r="A2" s="21" t="s">
        <v>371</v>
      </c>
      <c r="B2" s="21"/>
      <c r="C2" s="21"/>
      <c r="D2" s="21"/>
    </row>
    <row r="3" s="18" customFormat="1" ht="20.25" customHeight="1" spans="1:4">
      <c r="A3" s="15" t="s">
        <v>38</v>
      </c>
      <c r="B3" s="15"/>
      <c r="C3" s="15"/>
      <c r="D3" s="15"/>
    </row>
    <row r="4" s="3" customFormat="1" ht="34.9" customHeight="1" spans="1:4">
      <c r="A4" s="10" t="s">
        <v>372</v>
      </c>
      <c r="B4" s="10"/>
      <c r="C4" s="10" t="s">
        <v>373</v>
      </c>
      <c r="D4" s="10"/>
    </row>
    <row r="5" s="3" customFormat="1" ht="34.9" customHeight="1" spans="1:4">
      <c r="A5" s="10" t="s">
        <v>374</v>
      </c>
      <c r="B5" s="10" t="s">
        <v>209</v>
      </c>
      <c r="C5" s="22" t="s">
        <v>374</v>
      </c>
      <c r="D5" s="22" t="s">
        <v>209</v>
      </c>
    </row>
    <row r="6" s="3" customFormat="1" ht="34.9" customHeight="1" spans="1:4">
      <c r="A6" s="12" t="s">
        <v>341</v>
      </c>
      <c r="B6" s="17">
        <f>SUM(B7)</f>
        <v>150</v>
      </c>
      <c r="C6" s="12" t="s">
        <v>375</v>
      </c>
      <c r="D6" s="17">
        <f>SUM(D7:D8)</f>
        <v>159</v>
      </c>
    </row>
    <row r="7" s="3" customFormat="1" ht="34.9" customHeight="1" spans="1:4">
      <c r="A7" s="12" t="s">
        <v>376</v>
      </c>
      <c r="B7" s="23">
        <f>SUM(B8)</f>
        <v>150</v>
      </c>
      <c r="C7" s="12" t="s">
        <v>377</v>
      </c>
      <c r="D7" s="17">
        <v>159</v>
      </c>
    </row>
    <row r="8" s="3" customFormat="1" ht="34.9" customHeight="1" spans="1:4">
      <c r="A8" s="12" t="s">
        <v>378</v>
      </c>
      <c r="B8" s="23">
        <v>150</v>
      </c>
      <c r="C8" s="12" t="s">
        <v>379</v>
      </c>
      <c r="D8" s="17">
        <v>0</v>
      </c>
    </row>
    <row r="9" s="3" customFormat="1" ht="34.9" customHeight="1" spans="1:4">
      <c r="A9" s="12"/>
      <c r="B9" s="17"/>
      <c r="C9" s="12"/>
      <c r="D9" s="17"/>
    </row>
    <row r="10" s="3" customFormat="1" ht="34.9" customHeight="1" spans="1:4">
      <c r="A10" s="12"/>
      <c r="B10" s="17"/>
      <c r="C10" s="12"/>
      <c r="D10" s="17"/>
    </row>
    <row r="11" s="3" customFormat="1" ht="34.9" customHeight="1" spans="1:4">
      <c r="A11" s="11" t="s">
        <v>159</v>
      </c>
      <c r="B11" s="17">
        <f>SUM(B6,B9)</f>
        <v>150</v>
      </c>
      <c r="C11" s="11" t="s">
        <v>160</v>
      </c>
      <c r="D11" s="17">
        <f>SUM(D6)</f>
        <v>159</v>
      </c>
    </row>
    <row r="12" s="3" customFormat="1" ht="34.9" customHeight="1" spans="1:4">
      <c r="A12" s="12" t="s">
        <v>380</v>
      </c>
      <c r="B12" s="17">
        <f>SUM(B13,B16)</f>
        <v>9</v>
      </c>
      <c r="C12" s="12" t="s">
        <v>381</v>
      </c>
      <c r="D12" s="17">
        <f>SUM(D13:D16)</f>
        <v>0</v>
      </c>
    </row>
    <row r="13" s="3" customFormat="1" ht="34.9" customHeight="1" spans="1:4">
      <c r="A13" s="12" t="s">
        <v>382</v>
      </c>
      <c r="B13" s="17">
        <v>9</v>
      </c>
      <c r="C13" s="12" t="s">
        <v>383</v>
      </c>
      <c r="D13" s="17">
        <v>0</v>
      </c>
    </row>
    <row r="14" s="3" customFormat="1" ht="34.9" customHeight="1" spans="1:4">
      <c r="A14" s="12" t="s">
        <v>384</v>
      </c>
      <c r="B14" s="17">
        <v>0</v>
      </c>
      <c r="C14" s="12" t="s">
        <v>385</v>
      </c>
      <c r="D14" s="17">
        <v>0</v>
      </c>
    </row>
    <row r="15" s="3" customFormat="1" ht="34.9" customHeight="1" spans="1:4">
      <c r="A15" s="12"/>
      <c r="B15" s="17"/>
      <c r="C15" s="12" t="s">
        <v>386</v>
      </c>
      <c r="D15" s="17">
        <v>0</v>
      </c>
    </row>
    <row r="16" s="3" customFormat="1" ht="34.9" customHeight="1" spans="1:4">
      <c r="A16" s="12"/>
      <c r="B16" s="17"/>
      <c r="C16" s="12"/>
      <c r="D16" s="17"/>
    </row>
    <row r="17" s="3" customFormat="1" ht="34.9" customHeight="1" spans="1:4">
      <c r="A17" s="12"/>
      <c r="B17" s="17"/>
      <c r="C17" s="12"/>
      <c r="D17" s="17"/>
    </row>
    <row r="18" s="3" customFormat="1" ht="34.9" customHeight="1" spans="1:4">
      <c r="A18" s="11" t="s">
        <v>94</v>
      </c>
      <c r="B18" s="17">
        <f>SUM(B11:B12)</f>
        <v>159</v>
      </c>
      <c r="C18" s="11" t="s">
        <v>95</v>
      </c>
      <c r="D18" s="17">
        <f>SUM(D11:D12)</f>
        <v>159</v>
      </c>
    </row>
  </sheetData>
  <mergeCells count="5">
    <mergeCell ref="A1:D1"/>
    <mergeCell ref="A2:D2"/>
    <mergeCell ref="A3:D3"/>
    <mergeCell ref="A4:B4"/>
    <mergeCell ref="C4:D4"/>
  </mergeCells>
  <printOptions horizontalCentered="1"/>
  <pageMargins left="0.55" right="0.55" top="0.984027777777778" bottom="0.786805555555556" header="0.511805555555556" footer="0.511805555555556"/>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workbookViewId="0">
      <selection activeCell="B9" sqref="B9"/>
    </sheetView>
  </sheetViews>
  <sheetFormatPr defaultColWidth="9" defaultRowHeight="14.25" outlineLevelCol="3"/>
  <cols>
    <col min="1" max="1" width="27.375" customWidth="1"/>
    <col min="2" max="2" width="12.75" customWidth="1"/>
    <col min="3" max="3" width="27.125" customWidth="1"/>
    <col min="4" max="4" width="12.625" customWidth="1"/>
  </cols>
  <sheetData>
    <row r="1" ht="17.25" customHeight="1" spans="1:1">
      <c r="A1" s="5" t="s">
        <v>387</v>
      </c>
    </row>
    <row r="2" ht="31.5" customHeight="1" spans="1:4">
      <c r="A2" s="14" t="s">
        <v>388</v>
      </c>
      <c r="B2" s="14"/>
      <c r="C2" s="14"/>
      <c r="D2" s="14"/>
    </row>
    <row r="3" ht="19.5" customHeight="1" spans="1:4">
      <c r="A3" s="15" t="s">
        <v>38</v>
      </c>
      <c r="B3" s="15"/>
      <c r="C3" s="15"/>
      <c r="D3" s="15"/>
    </row>
    <row r="4" s="3" customFormat="1" ht="30.75" customHeight="1" spans="1:4">
      <c r="A4" s="10" t="s">
        <v>389</v>
      </c>
      <c r="B4" s="10"/>
      <c r="C4" s="10" t="s">
        <v>390</v>
      </c>
      <c r="D4" s="10"/>
    </row>
    <row r="5" s="2" customFormat="1" ht="30.75" customHeight="1" spans="1:4">
      <c r="A5" s="11" t="s">
        <v>391</v>
      </c>
      <c r="B5" s="11" t="s">
        <v>209</v>
      </c>
      <c r="C5" s="11" t="s">
        <v>391</v>
      </c>
      <c r="D5" s="11" t="s">
        <v>209</v>
      </c>
    </row>
    <row r="6" s="2" customFormat="1" ht="30.75" customHeight="1" spans="1:4">
      <c r="A6" s="12" t="s">
        <v>392</v>
      </c>
      <c r="B6" s="11"/>
      <c r="C6" s="12" t="s">
        <v>393</v>
      </c>
      <c r="D6" s="16">
        <f>SUM(D7,D13)</f>
        <v>74075</v>
      </c>
    </row>
    <row r="7" s="3" customFormat="1" ht="30.75" customHeight="1" spans="1:4">
      <c r="A7" s="12" t="s">
        <v>394</v>
      </c>
      <c r="B7" s="17">
        <f>SUM(B8:B12)</f>
        <v>33821</v>
      </c>
      <c r="C7" s="12" t="s">
        <v>395</v>
      </c>
      <c r="D7" s="17">
        <v>35324</v>
      </c>
    </row>
    <row r="8" s="3" customFormat="1" ht="30.75" customHeight="1" spans="1:4">
      <c r="A8" s="12" t="s">
        <v>396</v>
      </c>
      <c r="B8" s="17">
        <v>3247</v>
      </c>
      <c r="C8" s="12"/>
      <c r="D8" s="17"/>
    </row>
    <row r="9" s="3" customFormat="1" ht="30.75" customHeight="1" spans="1:4">
      <c r="A9" s="12" t="s">
        <v>397</v>
      </c>
      <c r="B9" s="17">
        <v>30051</v>
      </c>
      <c r="C9" s="12"/>
      <c r="D9" s="17"/>
    </row>
    <row r="10" s="3" customFormat="1" ht="30.75" customHeight="1" spans="1:4">
      <c r="A10" s="12" t="s">
        <v>398</v>
      </c>
      <c r="B10" s="17">
        <v>287</v>
      </c>
      <c r="C10" s="12"/>
      <c r="D10" s="17"/>
    </row>
    <row r="11" s="3" customFormat="1" ht="30.75" customHeight="1" spans="1:4">
      <c r="A11" s="12" t="s">
        <v>399</v>
      </c>
      <c r="B11" s="17">
        <v>86</v>
      </c>
      <c r="C11" s="12"/>
      <c r="D11" s="17"/>
    </row>
    <row r="12" s="3" customFormat="1" ht="30.75" customHeight="1" spans="1:4">
      <c r="A12" s="12"/>
      <c r="B12" s="17">
        <v>150</v>
      </c>
      <c r="C12" s="12"/>
      <c r="D12" s="17"/>
    </row>
    <row r="13" s="3" customFormat="1" ht="30.75" customHeight="1" spans="1:4">
      <c r="A13" s="12" t="s">
        <v>400</v>
      </c>
      <c r="B13" s="17">
        <f>SUM(B14:B17)</f>
        <v>37851</v>
      </c>
      <c r="C13" s="12" t="s">
        <v>401</v>
      </c>
      <c r="D13" s="17">
        <v>38751</v>
      </c>
    </row>
    <row r="14" s="3" customFormat="1" ht="30.75" customHeight="1" spans="1:4">
      <c r="A14" s="12" t="s">
        <v>402</v>
      </c>
      <c r="B14" s="17">
        <v>25661</v>
      </c>
      <c r="C14" s="12"/>
      <c r="D14" s="17"/>
    </row>
    <row r="15" s="3" customFormat="1" ht="30.75" customHeight="1" spans="1:4">
      <c r="A15" s="12" t="s">
        <v>403</v>
      </c>
      <c r="B15" s="17">
        <v>12000</v>
      </c>
      <c r="C15" s="12"/>
      <c r="D15" s="17"/>
    </row>
    <row r="16" s="3" customFormat="1" ht="30.75" customHeight="1" spans="1:4">
      <c r="A16" s="12" t="s">
        <v>404</v>
      </c>
      <c r="B16" s="17">
        <v>146</v>
      </c>
      <c r="C16" s="12"/>
      <c r="D16" s="17"/>
    </row>
    <row r="17" s="3" customFormat="1" ht="30.75" customHeight="1" spans="1:4">
      <c r="A17" s="12" t="s">
        <v>405</v>
      </c>
      <c r="B17" s="17">
        <v>44</v>
      </c>
      <c r="C17" s="12"/>
      <c r="D17" s="17"/>
    </row>
    <row r="18" s="3" customFormat="1" ht="30.75" customHeight="1" spans="1:4">
      <c r="A18" s="11" t="s">
        <v>159</v>
      </c>
      <c r="B18" s="17">
        <f>SUM(B7,B13)</f>
        <v>71672</v>
      </c>
      <c r="C18" s="11" t="s">
        <v>160</v>
      </c>
      <c r="D18" s="17">
        <f>SUM(D7,D13)</f>
        <v>74075</v>
      </c>
    </row>
    <row r="19" s="3" customFormat="1" ht="30.75" customHeight="1" spans="1:4">
      <c r="A19" s="11"/>
      <c r="B19" s="17"/>
      <c r="C19" s="11"/>
      <c r="D19" s="17"/>
    </row>
    <row r="20" s="3" customFormat="1" ht="30.75" customHeight="1" spans="1:4">
      <c r="A20" s="12" t="s">
        <v>380</v>
      </c>
      <c r="B20" s="17">
        <f>SUM(B21:B22)</f>
        <v>22412</v>
      </c>
      <c r="C20" s="12" t="s">
        <v>381</v>
      </c>
      <c r="D20" s="17">
        <f>SUM(D21:D22)</f>
        <v>20009</v>
      </c>
    </row>
    <row r="21" s="3" customFormat="1" ht="30.75" customHeight="1" spans="1:4">
      <c r="A21" s="12" t="s">
        <v>406</v>
      </c>
      <c r="B21" s="17">
        <v>22197</v>
      </c>
      <c r="C21" s="12" t="s">
        <v>407</v>
      </c>
      <c r="D21" s="17">
        <v>20001</v>
      </c>
    </row>
    <row r="22" s="3" customFormat="1" ht="30.75" customHeight="1" spans="1:4">
      <c r="A22" s="12" t="s">
        <v>408</v>
      </c>
      <c r="B22" s="17">
        <v>215</v>
      </c>
      <c r="C22" s="12" t="s">
        <v>409</v>
      </c>
      <c r="D22" s="17">
        <v>8</v>
      </c>
    </row>
    <row r="23" s="3" customFormat="1" ht="30.75" customHeight="1" spans="1:4">
      <c r="A23" s="12"/>
      <c r="B23" s="17"/>
      <c r="C23" s="12"/>
      <c r="D23" s="17"/>
    </row>
    <row r="24" s="3" customFormat="1" ht="30.75" customHeight="1" spans="1:4">
      <c r="A24" s="11" t="s">
        <v>94</v>
      </c>
      <c r="B24" s="17">
        <f>SUM(B18,B20)</f>
        <v>94084</v>
      </c>
      <c r="C24" s="11" t="s">
        <v>95</v>
      </c>
      <c r="D24" s="17">
        <f>SUM(D18,D20)</f>
        <v>94084</v>
      </c>
    </row>
  </sheetData>
  <mergeCells count="4">
    <mergeCell ref="A2:D2"/>
    <mergeCell ref="A3:D3"/>
    <mergeCell ref="A4:B4"/>
    <mergeCell ref="C4:D4"/>
  </mergeCells>
  <printOptions horizontalCentered="1"/>
  <pageMargins left="0.747916666666667" right="0.668055555555556" top="0.786805555555556" bottom="0.786805555555556" header="0.511805555555556" footer="0.511805555555556"/>
  <pageSetup paperSize="9" scale="9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I6" sqref="I6"/>
    </sheetView>
  </sheetViews>
  <sheetFormatPr defaultColWidth="9" defaultRowHeight="13.5" outlineLevelCol="3"/>
  <cols>
    <col min="1" max="1" width="31.25" style="3" customWidth="1"/>
    <col min="2" max="2" width="12.75" style="4" customWidth="1"/>
    <col min="3" max="3" width="25.625" style="3" customWidth="1"/>
    <col min="4" max="4" width="12.5" style="3" customWidth="1"/>
    <col min="5" max="16384" width="9" style="3"/>
  </cols>
  <sheetData>
    <row r="1" ht="18.75" customHeight="1" spans="1:1">
      <c r="A1" s="5" t="s">
        <v>410</v>
      </c>
    </row>
    <row r="2" ht="32.25" customHeight="1" spans="1:4">
      <c r="A2" s="6" t="s">
        <v>411</v>
      </c>
      <c r="B2" s="6"/>
      <c r="C2" s="6"/>
      <c r="D2" s="6"/>
    </row>
    <row r="3" s="1" customFormat="1" ht="20.25" customHeight="1" spans="1:4">
      <c r="A3" s="7" t="s">
        <v>38</v>
      </c>
      <c r="B3" s="7"/>
      <c r="C3" s="7"/>
      <c r="D3" s="7"/>
    </row>
    <row r="4" ht="34.9" customHeight="1" spans="1:4">
      <c r="A4" s="8" t="s">
        <v>389</v>
      </c>
      <c r="B4" s="9"/>
      <c r="C4" s="10" t="s">
        <v>390</v>
      </c>
      <c r="D4" s="10"/>
    </row>
    <row r="5" s="2" customFormat="1" ht="34.9" customHeight="1" spans="1:4">
      <c r="A5" s="11" t="s">
        <v>391</v>
      </c>
      <c r="B5" s="11" t="s">
        <v>209</v>
      </c>
      <c r="C5" s="11" t="s">
        <v>391</v>
      </c>
      <c r="D5" s="11" t="s">
        <v>209</v>
      </c>
    </row>
    <row r="6" ht="34.9" customHeight="1" spans="1:4">
      <c r="A6" s="12" t="s">
        <v>412</v>
      </c>
      <c r="B6" s="13">
        <v>6362</v>
      </c>
      <c r="C6" s="12" t="s">
        <v>413</v>
      </c>
      <c r="D6" s="13">
        <v>6542</v>
      </c>
    </row>
    <row r="7" ht="34.9" customHeight="1" spans="1:4">
      <c r="A7" s="12" t="s">
        <v>414</v>
      </c>
      <c r="B7" s="13">
        <v>1796</v>
      </c>
      <c r="C7" s="12" t="s">
        <v>344</v>
      </c>
      <c r="D7" s="13">
        <v>227</v>
      </c>
    </row>
    <row r="8" ht="34.9" customHeight="1" spans="1:4">
      <c r="A8" s="12" t="s">
        <v>415</v>
      </c>
      <c r="B8" s="13">
        <v>13600</v>
      </c>
      <c r="C8" s="12" t="s">
        <v>416</v>
      </c>
      <c r="D8" s="13">
        <v>18450</v>
      </c>
    </row>
    <row r="9" ht="34.9" customHeight="1" spans="1:4">
      <c r="A9" s="12" t="s">
        <v>417</v>
      </c>
      <c r="B9" s="13">
        <v>3500</v>
      </c>
      <c r="C9" s="12" t="s">
        <v>348</v>
      </c>
      <c r="D9" s="13">
        <v>199</v>
      </c>
    </row>
    <row r="10" ht="34.9" customHeight="1" spans="1:4">
      <c r="A10" s="12"/>
      <c r="B10" s="13"/>
      <c r="C10" s="12" t="s">
        <v>418</v>
      </c>
      <c r="D10" s="13">
        <v>921</v>
      </c>
    </row>
    <row r="11" ht="34.9" customHeight="1" spans="1:4">
      <c r="A11" s="12"/>
      <c r="B11" s="13"/>
      <c r="C11" s="12"/>
      <c r="D11" s="13"/>
    </row>
    <row r="12" ht="34.9" customHeight="1" spans="1:4">
      <c r="A12" s="12"/>
      <c r="B12" s="13"/>
      <c r="C12" s="12"/>
      <c r="D12" s="13"/>
    </row>
    <row r="13" ht="34.9" customHeight="1" spans="1:4">
      <c r="A13" s="12"/>
      <c r="B13" s="13"/>
      <c r="C13" s="12"/>
      <c r="D13" s="13"/>
    </row>
    <row r="14" ht="34.9" customHeight="1" spans="1:4">
      <c r="A14" s="11" t="s">
        <v>159</v>
      </c>
      <c r="B14" s="13">
        <f>SUM(B6:B13)</f>
        <v>25258</v>
      </c>
      <c r="C14" s="11" t="s">
        <v>160</v>
      </c>
      <c r="D14" s="13">
        <f>SUM(D6:D12)</f>
        <v>26339</v>
      </c>
    </row>
    <row r="15" ht="34.9" customHeight="1" spans="1:4">
      <c r="A15" s="12"/>
      <c r="B15" s="13"/>
      <c r="C15" s="12"/>
      <c r="D15" s="13"/>
    </row>
    <row r="16" ht="34.9" customHeight="1" spans="1:4">
      <c r="A16" s="12"/>
      <c r="B16" s="13"/>
      <c r="C16" s="12"/>
      <c r="D16" s="13"/>
    </row>
    <row r="17" ht="34.9" customHeight="1" spans="1:4">
      <c r="A17" s="12" t="s">
        <v>76</v>
      </c>
      <c r="B17" s="13">
        <v>7723</v>
      </c>
      <c r="C17" s="12" t="s">
        <v>91</v>
      </c>
      <c r="D17" s="13">
        <v>6642</v>
      </c>
    </row>
    <row r="18" ht="34.9" customHeight="1" spans="1:4">
      <c r="A18" s="12"/>
      <c r="B18" s="13"/>
      <c r="C18" s="12"/>
      <c r="D18" s="13"/>
    </row>
    <row r="19" ht="34.9" customHeight="1" spans="1:4">
      <c r="A19" s="12"/>
      <c r="B19" s="13"/>
      <c r="C19" s="12"/>
      <c r="D19" s="13"/>
    </row>
    <row r="20" ht="34.9" customHeight="1" spans="1:4">
      <c r="A20" s="11" t="s">
        <v>94</v>
      </c>
      <c r="B20" s="13">
        <f>SUM(B14,B17)</f>
        <v>32981</v>
      </c>
      <c r="C20" s="11" t="s">
        <v>94</v>
      </c>
      <c r="D20" s="13">
        <f>SUM(D14:D17)</f>
        <v>32981</v>
      </c>
    </row>
  </sheetData>
  <mergeCells count="4">
    <mergeCell ref="A2:D2"/>
    <mergeCell ref="A3:D3"/>
    <mergeCell ref="A4:B4"/>
    <mergeCell ref="C4:D4"/>
  </mergeCells>
  <printOptions horizontalCentered="1"/>
  <pageMargins left="0.747916666666667" right="0.55" top="0.984027777777778" bottom="0.786805555555556"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4"/>
  <sheetViews>
    <sheetView showGridLines="0" showZeros="0" workbookViewId="0">
      <selection activeCell="B18" sqref="B18"/>
    </sheetView>
  </sheetViews>
  <sheetFormatPr defaultColWidth="9.125" defaultRowHeight="14.25" outlineLevelCol="2"/>
  <cols>
    <col min="1" max="1" width="30.625" style="119" customWidth="1"/>
    <col min="2" max="2" width="16.5" style="66" customWidth="1"/>
    <col min="3" max="3" width="16.125" style="66" customWidth="1"/>
    <col min="4" max="252" width="9.125" style="66" customWidth="1"/>
    <col min="253" max="16384" width="9.125" style="66"/>
  </cols>
  <sheetData>
    <row r="1" ht="21" customHeight="1" spans="1:3">
      <c r="A1" s="143" t="s">
        <v>1</v>
      </c>
      <c r="B1" s="144"/>
      <c r="C1" s="144"/>
    </row>
    <row r="2" ht="33.95" customHeight="1" spans="1:3">
      <c r="A2" s="145" t="s">
        <v>2</v>
      </c>
      <c r="B2" s="145"/>
      <c r="C2" s="145"/>
    </row>
    <row r="3" ht="17.1" customHeight="1" spans="1:3">
      <c r="A3" s="146"/>
      <c r="C3" s="72" t="s">
        <v>3</v>
      </c>
    </row>
    <row r="4" s="142" customFormat="1" ht="20.25" customHeight="1" spans="1:3">
      <c r="A4" s="73" t="s">
        <v>4</v>
      </c>
      <c r="B4" s="147" t="s">
        <v>5</v>
      </c>
      <c r="C4" s="147" t="s">
        <v>6</v>
      </c>
    </row>
    <row r="5" ht="20.25" customHeight="1" spans="1:3">
      <c r="A5" s="79" t="s">
        <v>7</v>
      </c>
      <c r="B5" s="64">
        <v>100838</v>
      </c>
      <c r="C5" s="64">
        <v>111569</v>
      </c>
    </row>
    <row r="6" ht="20.25" customHeight="1" spans="1:3">
      <c r="A6" s="79" t="s">
        <v>8</v>
      </c>
      <c r="B6" s="64">
        <v>64080</v>
      </c>
      <c r="C6" s="64">
        <v>67522</v>
      </c>
    </row>
    <row r="7" ht="20.25" customHeight="1" spans="1:3">
      <c r="A7" s="79" t="s">
        <v>9</v>
      </c>
      <c r="B7" s="64">
        <v>19355</v>
      </c>
      <c r="C7" s="64">
        <v>25309</v>
      </c>
    </row>
    <row r="8" ht="20.25" customHeight="1" spans="1:3">
      <c r="A8" s="79" t="s">
        <v>10</v>
      </c>
      <c r="B8" s="64">
        <v>13328</v>
      </c>
      <c r="C8" s="64">
        <v>19802</v>
      </c>
    </row>
    <row r="9" ht="20.25" customHeight="1" spans="1:3">
      <c r="A9" s="79" t="s">
        <v>11</v>
      </c>
      <c r="B9" s="64"/>
      <c r="C9" s="64"/>
    </row>
    <row r="10" ht="20.25" customHeight="1" spans="1:3">
      <c r="A10" s="79" t="s">
        <v>12</v>
      </c>
      <c r="B10" s="64">
        <v>5889</v>
      </c>
      <c r="C10" s="64">
        <v>5160</v>
      </c>
    </row>
    <row r="11" ht="20.25" customHeight="1" spans="1:3">
      <c r="A11" s="79" t="s">
        <v>13</v>
      </c>
      <c r="B11" s="64"/>
      <c r="C11" s="64"/>
    </row>
    <row r="12" ht="20.25" customHeight="1" spans="1:3">
      <c r="A12" s="79" t="s">
        <v>14</v>
      </c>
      <c r="B12" s="64">
        <v>1193</v>
      </c>
      <c r="C12" s="64">
        <v>1405</v>
      </c>
    </row>
    <row r="13" ht="20.25" customHeight="1" spans="1:3">
      <c r="A13" s="79" t="s">
        <v>15</v>
      </c>
      <c r="B13" s="64">
        <v>299</v>
      </c>
      <c r="C13" s="64">
        <v>212</v>
      </c>
    </row>
    <row r="14" ht="20.25" customHeight="1" spans="1:3">
      <c r="A14" s="79" t="s">
        <v>16</v>
      </c>
      <c r="B14" s="64">
        <v>5320</v>
      </c>
      <c r="C14" s="64">
        <v>6893</v>
      </c>
    </row>
    <row r="15" ht="20.25" customHeight="1" spans="1:3">
      <c r="A15" s="79" t="s">
        <v>17</v>
      </c>
      <c r="B15" s="64">
        <v>2491</v>
      </c>
      <c r="C15" s="64">
        <v>1760</v>
      </c>
    </row>
    <row r="16" ht="20.25" customHeight="1" spans="1:3">
      <c r="A16" s="79" t="s">
        <v>18</v>
      </c>
      <c r="B16" s="64">
        <v>1406</v>
      </c>
      <c r="C16" s="64">
        <v>1769</v>
      </c>
    </row>
    <row r="17" ht="20.25" customHeight="1" spans="1:3">
      <c r="A17" s="79" t="s">
        <v>19</v>
      </c>
      <c r="B17" s="64">
        <v>8438</v>
      </c>
      <c r="C17" s="64">
        <v>874</v>
      </c>
    </row>
    <row r="18" ht="20.25" customHeight="1" spans="1:3">
      <c r="A18" s="79" t="s">
        <v>20</v>
      </c>
      <c r="B18" s="64">
        <v>5981</v>
      </c>
      <c r="C18" s="64">
        <v>11215</v>
      </c>
    </row>
    <row r="19" ht="20.25" customHeight="1" spans="1:3">
      <c r="A19" s="79" t="s">
        <v>21</v>
      </c>
      <c r="B19" s="64">
        <v>1175</v>
      </c>
      <c r="C19" s="64">
        <v>1292</v>
      </c>
    </row>
    <row r="20" ht="20.25" customHeight="1" spans="1:3">
      <c r="A20" s="79" t="s">
        <v>22</v>
      </c>
      <c r="B20" s="64">
        <v>2285</v>
      </c>
      <c r="C20" s="64">
        <v>458</v>
      </c>
    </row>
    <row r="21" ht="20.25" customHeight="1" spans="1:3">
      <c r="A21" s="79" t="s">
        <v>23</v>
      </c>
      <c r="B21" s="64">
        <v>10014</v>
      </c>
      <c r="C21" s="64">
        <v>11040</v>
      </c>
    </row>
    <row r="22" ht="20.25" customHeight="1" spans="1:3">
      <c r="A22" s="79" t="s">
        <v>24</v>
      </c>
      <c r="B22" s="64"/>
      <c r="C22" s="64"/>
    </row>
    <row r="23" ht="20.25" customHeight="1" spans="1:3">
      <c r="A23" s="79" t="s">
        <v>25</v>
      </c>
      <c r="B23" s="64">
        <v>134</v>
      </c>
      <c r="C23" s="64">
        <v>93</v>
      </c>
    </row>
    <row r="24" ht="20.25" customHeight="1" spans="1:3">
      <c r="A24" s="79" t="s">
        <v>26</v>
      </c>
      <c r="B24" s="64">
        <v>100</v>
      </c>
      <c r="C24" s="64">
        <v>42</v>
      </c>
    </row>
    <row r="25" ht="20.25" customHeight="1" spans="1:3">
      <c r="A25" s="79" t="s">
        <v>27</v>
      </c>
      <c r="B25" s="64">
        <v>36758</v>
      </c>
      <c r="C25" s="64">
        <v>44047</v>
      </c>
    </row>
    <row r="26" ht="20.25" customHeight="1" spans="1:3">
      <c r="A26" s="79" t="s">
        <v>28</v>
      </c>
      <c r="B26" s="64">
        <v>5502</v>
      </c>
      <c r="C26" s="64">
        <v>5865</v>
      </c>
    </row>
    <row r="27" ht="20.25" customHeight="1" spans="1:3">
      <c r="A27" s="79" t="s">
        <v>29</v>
      </c>
      <c r="B27" s="64">
        <v>5560</v>
      </c>
      <c r="C27" s="64">
        <v>6290</v>
      </c>
    </row>
    <row r="28" ht="20.25" customHeight="1" spans="1:3">
      <c r="A28" s="79" t="s">
        <v>30</v>
      </c>
      <c r="B28" s="64">
        <v>4432</v>
      </c>
      <c r="C28" s="64">
        <v>3596</v>
      </c>
    </row>
    <row r="29" ht="20.25" customHeight="1" spans="1:3">
      <c r="A29" s="79" t="s">
        <v>31</v>
      </c>
      <c r="B29" s="64">
        <v>2043</v>
      </c>
      <c r="C29" s="64">
        <v>7849</v>
      </c>
    </row>
    <row r="30" ht="20.25" customHeight="1" spans="1:3">
      <c r="A30" s="79" t="s">
        <v>32</v>
      </c>
      <c r="B30" s="64">
        <v>9424</v>
      </c>
      <c r="C30" s="64">
        <v>9165</v>
      </c>
    </row>
    <row r="31" ht="20.25" customHeight="1" spans="1:3">
      <c r="A31" s="79" t="s">
        <v>33</v>
      </c>
      <c r="B31" s="64">
        <v>1903</v>
      </c>
      <c r="C31" s="64">
        <v>3725</v>
      </c>
    </row>
    <row r="32" ht="20.25" customHeight="1" spans="1:3">
      <c r="A32" s="79" t="s">
        <v>34</v>
      </c>
      <c r="B32" s="64">
        <v>178</v>
      </c>
      <c r="C32" s="64">
        <v>195</v>
      </c>
    </row>
    <row r="33" ht="20.25" customHeight="1" spans="1:3">
      <c r="A33" s="79" t="s">
        <v>35</v>
      </c>
      <c r="B33" s="64">
        <v>7716</v>
      </c>
      <c r="C33" s="64">
        <v>7362</v>
      </c>
    </row>
    <row r="34" spans="1:1">
      <c r="A34" s="66"/>
    </row>
  </sheetData>
  <mergeCells count="1">
    <mergeCell ref="A2:C2"/>
  </mergeCells>
  <printOptions horizontalCentered="1" verticalCentered="1"/>
  <pageMargins left="0.904166666666667" right="0.826388888888889" top="0.984027777777778" bottom="0.984027777777778" header="0" footer="0.511805555555556"/>
  <pageSetup paperSize="9" orientation="portrait" blackAndWhit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0"/>
  <sheetViews>
    <sheetView showGridLines="0" showZeros="0" workbookViewId="0">
      <selection activeCell="A6" sqref="A6"/>
    </sheetView>
  </sheetViews>
  <sheetFormatPr defaultColWidth="9.125" defaultRowHeight="14.25" outlineLevelCol="2"/>
  <cols>
    <col min="1" max="1" width="34.875" style="135" customWidth="1"/>
    <col min="2" max="3" width="16.125" style="136" customWidth="1"/>
    <col min="4" max="249" width="9.125" style="136" customWidth="1"/>
    <col min="250" max="16384" width="9.125" style="136"/>
  </cols>
  <sheetData>
    <row r="1" ht="21.75" customHeight="1" spans="1:1">
      <c r="A1" s="135" t="s">
        <v>36</v>
      </c>
    </row>
    <row r="2" ht="33.95" customHeight="1" spans="1:3">
      <c r="A2" s="137" t="s">
        <v>37</v>
      </c>
      <c r="B2" s="137"/>
      <c r="C2" s="137"/>
    </row>
    <row r="3" ht="17.1" customHeight="1" spans="3:3">
      <c r="C3" s="138" t="s">
        <v>38</v>
      </c>
    </row>
    <row r="4" s="134" customFormat="1" ht="22.5" customHeight="1" spans="1:3">
      <c r="A4" s="139" t="s">
        <v>4</v>
      </c>
      <c r="B4" s="140" t="s">
        <v>5</v>
      </c>
      <c r="C4" s="140" t="s">
        <v>6</v>
      </c>
    </row>
    <row r="5" ht="22.5" customHeight="1" spans="1:3">
      <c r="A5" s="141" t="s">
        <v>39</v>
      </c>
      <c r="B5" s="64">
        <v>508736</v>
      </c>
      <c r="C5" s="64">
        <v>513688</v>
      </c>
    </row>
    <row r="6" ht="22.5" customHeight="1" spans="1:3">
      <c r="A6" s="141" t="s">
        <v>40</v>
      </c>
      <c r="B6" s="64">
        <v>45319</v>
      </c>
      <c r="C6" s="64">
        <v>51449</v>
      </c>
    </row>
    <row r="7" ht="22.5" customHeight="1" spans="1:3">
      <c r="A7" s="141" t="s">
        <v>41</v>
      </c>
      <c r="B7" s="64"/>
      <c r="C7" s="64"/>
    </row>
    <row r="8" ht="22.5" customHeight="1" spans="1:3">
      <c r="A8" s="141" t="s">
        <v>42</v>
      </c>
      <c r="B8" s="64">
        <v>120</v>
      </c>
      <c r="C8" s="64">
        <v>555</v>
      </c>
    </row>
    <row r="9" ht="22.5" customHeight="1" spans="1:3">
      <c r="A9" s="141" t="s">
        <v>43</v>
      </c>
      <c r="B9" s="64">
        <v>17996</v>
      </c>
      <c r="C9" s="64">
        <v>21078</v>
      </c>
    </row>
    <row r="10" ht="22.5" customHeight="1" spans="1:3">
      <c r="A10" s="141" t="s">
        <v>44</v>
      </c>
      <c r="B10" s="64">
        <v>125203</v>
      </c>
      <c r="C10" s="64">
        <v>137946</v>
      </c>
    </row>
    <row r="11" ht="22.5" customHeight="1" spans="1:3">
      <c r="A11" s="141" t="s">
        <v>45</v>
      </c>
      <c r="B11" s="64">
        <v>2167</v>
      </c>
      <c r="C11" s="64">
        <v>348</v>
      </c>
    </row>
    <row r="12" ht="22.5" customHeight="1" spans="1:3">
      <c r="A12" s="141" t="s">
        <v>46</v>
      </c>
      <c r="B12" s="64">
        <v>4313</v>
      </c>
      <c r="C12" s="64">
        <v>20121</v>
      </c>
    </row>
    <row r="13" ht="22.5" customHeight="1" spans="1:3">
      <c r="A13" s="141" t="s">
        <v>47</v>
      </c>
      <c r="B13" s="64">
        <v>93447</v>
      </c>
      <c r="C13" s="64">
        <v>117868</v>
      </c>
    </row>
    <row r="14" ht="22.5" customHeight="1" spans="1:3">
      <c r="A14" s="141" t="s">
        <v>48</v>
      </c>
      <c r="B14" s="64">
        <v>105214</v>
      </c>
      <c r="C14" s="64">
        <v>49630</v>
      </c>
    </row>
    <row r="15" ht="22.5" customHeight="1" spans="1:3">
      <c r="A15" s="141" t="s">
        <v>49</v>
      </c>
      <c r="B15" s="64">
        <v>12085</v>
      </c>
      <c r="C15" s="64">
        <v>6942</v>
      </c>
    </row>
    <row r="16" ht="22.5" customHeight="1" spans="1:3">
      <c r="A16" s="141" t="s">
        <v>50</v>
      </c>
      <c r="B16" s="64">
        <v>13830</v>
      </c>
      <c r="C16" s="64">
        <v>8481</v>
      </c>
    </row>
    <row r="17" ht="22.5" customHeight="1" spans="1:3">
      <c r="A17" s="141" t="s">
        <v>51</v>
      </c>
      <c r="B17" s="64">
        <v>57200</v>
      </c>
      <c r="C17" s="64">
        <v>66842</v>
      </c>
    </row>
    <row r="18" ht="22.5" customHeight="1" spans="1:3">
      <c r="A18" s="141" t="s">
        <v>52</v>
      </c>
      <c r="B18" s="64">
        <v>13902</v>
      </c>
      <c r="C18" s="64">
        <v>8382</v>
      </c>
    </row>
    <row r="19" ht="22.5" customHeight="1" spans="1:3">
      <c r="A19" s="141" t="s">
        <v>53</v>
      </c>
      <c r="B19" s="64">
        <v>808</v>
      </c>
      <c r="C19" s="64">
        <v>3336</v>
      </c>
    </row>
    <row r="20" ht="22.5" customHeight="1" spans="1:3">
      <c r="A20" s="141" t="s">
        <v>54</v>
      </c>
      <c r="B20" s="64">
        <v>601</v>
      </c>
      <c r="C20" s="64">
        <v>439</v>
      </c>
    </row>
    <row r="21" ht="22.5" customHeight="1" spans="1:3">
      <c r="A21" s="141" t="s">
        <v>55</v>
      </c>
      <c r="B21" s="64">
        <v>5</v>
      </c>
      <c r="C21" s="64">
        <v>206</v>
      </c>
    </row>
    <row r="22" ht="22.5" customHeight="1" spans="1:3">
      <c r="A22" s="141" t="s">
        <v>56</v>
      </c>
      <c r="B22" s="64"/>
      <c r="C22" s="64"/>
    </row>
    <row r="23" ht="22.5" customHeight="1" spans="1:3">
      <c r="A23" s="141" t="s">
        <v>57</v>
      </c>
      <c r="B23" s="64">
        <v>2905</v>
      </c>
      <c r="C23" s="64">
        <v>2941</v>
      </c>
    </row>
    <row r="24" ht="22.5" customHeight="1" spans="1:3">
      <c r="A24" s="141" t="s">
        <v>58</v>
      </c>
      <c r="B24" s="64">
        <v>11455</v>
      </c>
      <c r="C24" s="64">
        <v>14622</v>
      </c>
    </row>
    <row r="25" ht="22.5" customHeight="1" spans="1:3">
      <c r="A25" s="141" t="s">
        <v>59</v>
      </c>
      <c r="B25" s="64">
        <v>213</v>
      </c>
      <c r="C25" s="64">
        <v>88</v>
      </c>
    </row>
    <row r="26" ht="22.5" customHeight="1" spans="1:3">
      <c r="A26" s="141" t="s">
        <v>60</v>
      </c>
      <c r="B26" s="64">
        <v>1414</v>
      </c>
      <c r="C26" s="64">
        <v>2034</v>
      </c>
    </row>
    <row r="27" ht="22.5" customHeight="1" spans="1:3">
      <c r="A27" s="141" t="s">
        <v>61</v>
      </c>
      <c r="B27" s="64">
        <v>242</v>
      </c>
      <c r="C27" s="64">
        <v>0</v>
      </c>
    </row>
    <row r="28" ht="22.5" customHeight="1" spans="1:3">
      <c r="A28" s="141" t="s">
        <v>62</v>
      </c>
      <c r="B28" s="64">
        <v>297</v>
      </c>
      <c r="C28" s="64">
        <v>364</v>
      </c>
    </row>
    <row r="29" ht="22.5" customHeight="1" spans="1:3">
      <c r="A29" s="141" t="s">
        <v>63</v>
      </c>
      <c r="B29" s="64"/>
      <c r="C29" s="64">
        <v>16</v>
      </c>
    </row>
    <row r="30" spans="1:1">
      <c r="A30" s="136"/>
    </row>
  </sheetData>
  <mergeCells count="1">
    <mergeCell ref="A2:C2"/>
  </mergeCells>
  <printOptions horizontalCentered="1"/>
  <pageMargins left="0.590277777777778" right="0.590277777777778" top="0.984027777777778" bottom="0.984027777777778" header="0" footer="0"/>
  <pageSetup paperSize="9" orientation="portrait" blackAndWhit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24"/>
  <sheetViews>
    <sheetView topLeftCell="A9" workbookViewId="0">
      <selection activeCell="F16" sqref="F16"/>
    </sheetView>
  </sheetViews>
  <sheetFormatPr defaultColWidth="9" defaultRowHeight="36" customHeight="1" outlineLevelCol="6"/>
  <cols>
    <col min="1" max="1" width="21.5" style="117" customWidth="1"/>
    <col min="2" max="2" width="11.625" style="118" customWidth="1"/>
    <col min="3" max="3" width="10.625" style="118" customWidth="1"/>
    <col min="4" max="4" width="20" customWidth="1"/>
    <col min="5" max="5" width="11.625" style="118" customWidth="1"/>
    <col min="6" max="6" width="10.625" style="118" customWidth="1"/>
    <col min="7" max="7" width="8" customWidth="1"/>
  </cols>
  <sheetData>
    <row r="1" ht="21" customHeight="1" spans="1:1">
      <c r="A1" s="117" t="s">
        <v>64</v>
      </c>
    </row>
    <row r="2" ht="26.25" customHeight="1" spans="1:7">
      <c r="A2" s="68" t="s">
        <v>65</v>
      </c>
      <c r="B2" s="68"/>
      <c r="C2" s="68"/>
      <c r="D2" s="68"/>
      <c r="E2" s="68"/>
      <c r="F2" s="68"/>
      <c r="G2" s="68"/>
    </row>
    <row r="3" ht="15" customHeight="1" spans="1:7">
      <c r="A3" s="119"/>
      <c r="B3" s="120"/>
      <c r="C3" s="120"/>
      <c r="D3" s="121"/>
      <c r="F3" s="122" t="s">
        <v>3</v>
      </c>
      <c r="G3" s="72"/>
    </row>
    <row r="4" ht="32.1" customHeight="1" spans="1:7">
      <c r="A4" s="123" t="s">
        <v>66</v>
      </c>
      <c r="B4" s="124" t="s">
        <v>67</v>
      </c>
      <c r="C4" s="124" t="s">
        <v>6</v>
      </c>
      <c r="D4" s="123" t="s">
        <v>66</v>
      </c>
      <c r="E4" s="125" t="s">
        <v>67</v>
      </c>
      <c r="F4" s="124" t="s">
        <v>6</v>
      </c>
      <c r="G4" s="126"/>
    </row>
    <row r="5" ht="32.1" customHeight="1" spans="1:7">
      <c r="A5" s="127" t="s">
        <v>68</v>
      </c>
      <c r="B5" s="64">
        <v>100838</v>
      </c>
      <c r="C5" s="64">
        <v>111569</v>
      </c>
      <c r="D5" s="128" t="s">
        <v>69</v>
      </c>
      <c r="E5" s="64">
        <v>508736</v>
      </c>
      <c r="F5" s="64">
        <v>513688</v>
      </c>
      <c r="G5" s="129"/>
    </row>
    <row r="6" ht="32.1" customHeight="1" spans="1:7">
      <c r="A6" s="130" t="s">
        <v>70</v>
      </c>
      <c r="B6" s="64">
        <v>365789</v>
      </c>
      <c r="C6" s="64">
        <v>354505</v>
      </c>
      <c r="D6" s="128" t="s">
        <v>71</v>
      </c>
      <c r="E6" s="64">
        <v>20048</v>
      </c>
      <c r="F6" s="64">
        <v>15937</v>
      </c>
      <c r="G6" s="129"/>
    </row>
    <row r="7" ht="32.1" customHeight="1" spans="1:7">
      <c r="A7" s="130" t="s">
        <v>72</v>
      </c>
      <c r="B7" s="64">
        <v>10891</v>
      </c>
      <c r="C7" s="64">
        <v>10891</v>
      </c>
      <c r="D7" s="128"/>
      <c r="E7" s="64"/>
      <c r="F7" s="64"/>
      <c r="G7" s="129"/>
    </row>
    <row r="8" ht="32.1" customHeight="1" spans="1:7">
      <c r="A8" s="130" t="s">
        <v>73</v>
      </c>
      <c r="B8" s="64">
        <v>284220</v>
      </c>
      <c r="C8" s="64">
        <v>304602</v>
      </c>
      <c r="D8" s="128"/>
      <c r="E8" s="64"/>
      <c r="F8" s="64"/>
      <c r="G8" s="129"/>
    </row>
    <row r="9" ht="32.1" customHeight="1" spans="1:7">
      <c r="A9" s="130" t="s">
        <v>74</v>
      </c>
      <c r="B9" s="64">
        <v>70678</v>
      </c>
      <c r="C9" s="64">
        <v>39012</v>
      </c>
      <c r="D9" s="128"/>
      <c r="E9" s="64"/>
      <c r="F9" s="64"/>
      <c r="G9" s="129"/>
    </row>
    <row r="10" ht="32.1" customHeight="1" spans="1:7">
      <c r="A10" s="130" t="s">
        <v>75</v>
      </c>
      <c r="B10" s="64"/>
      <c r="C10" s="64"/>
      <c r="D10" s="131"/>
      <c r="E10" s="64"/>
      <c r="F10" s="64"/>
      <c r="G10" s="129"/>
    </row>
    <row r="11" ht="32.1" customHeight="1" spans="1:7">
      <c r="A11" s="130" t="s">
        <v>76</v>
      </c>
      <c r="B11" s="64">
        <v>88454</v>
      </c>
      <c r="C11" s="64">
        <v>64951</v>
      </c>
      <c r="D11" s="131"/>
      <c r="E11" s="64"/>
      <c r="F11" s="64"/>
      <c r="G11" s="129"/>
    </row>
    <row r="12" ht="32.1" customHeight="1" spans="1:7">
      <c r="A12" s="130" t="s">
        <v>77</v>
      </c>
      <c r="B12" s="64">
        <v>37879</v>
      </c>
      <c r="C12" s="64">
        <v>50477</v>
      </c>
      <c r="D12" s="131" t="s">
        <v>78</v>
      </c>
      <c r="E12" s="64"/>
      <c r="F12" s="64"/>
      <c r="G12" s="129"/>
    </row>
    <row r="13" ht="32.1" customHeight="1" spans="1:7">
      <c r="A13" s="130" t="s">
        <v>79</v>
      </c>
      <c r="B13" s="64"/>
      <c r="C13" s="64">
        <v>4695</v>
      </c>
      <c r="D13" s="131" t="s">
        <v>80</v>
      </c>
      <c r="E13" s="64"/>
      <c r="F13" s="64">
        <v>4696</v>
      </c>
      <c r="G13" s="129"/>
    </row>
    <row r="14" ht="32.1" customHeight="1" spans="1:7">
      <c r="A14" s="130"/>
      <c r="B14" s="64"/>
      <c r="C14" s="64"/>
      <c r="D14" s="131" t="s">
        <v>81</v>
      </c>
      <c r="E14" s="64"/>
      <c r="F14" s="64"/>
      <c r="G14" s="129"/>
    </row>
    <row r="15" ht="32.1" customHeight="1" spans="1:7">
      <c r="A15" s="130" t="s">
        <v>82</v>
      </c>
      <c r="B15" s="64"/>
      <c r="C15" s="64"/>
      <c r="D15" s="131" t="s">
        <v>83</v>
      </c>
      <c r="E15" s="64"/>
      <c r="F15" s="64"/>
      <c r="G15" s="129"/>
    </row>
    <row r="16" ht="32.1" customHeight="1" spans="1:7">
      <c r="A16" s="130" t="s">
        <v>84</v>
      </c>
      <c r="B16" s="64">
        <v>10282</v>
      </c>
      <c r="C16" s="64">
        <v>12647</v>
      </c>
      <c r="D16" s="131" t="s">
        <v>85</v>
      </c>
      <c r="E16" s="64">
        <v>9507</v>
      </c>
      <c r="F16" s="64">
        <v>16443</v>
      </c>
      <c r="G16" s="129"/>
    </row>
    <row r="17" ht="32.1" customHeight="1" spans="1:7">
      <c r="A17" s="130" t="s">
        <v>86</v>
      </c>
      <c r="B17" s="64"/>
      <c r="C17" s="64"/>
      <c r="D17" s="131" t="s">
        <v>87</v>
      </c>
      <c r="E17" s="64"/>
      <c r="F17" s="64"/>
      <c r="G17" s="129"/>
    </row>
    <row r="18" ht="32.1" customHeight="1" spans="1:7">
      <c r="A18" s="130" t="s">
        <v>88</v>
      </c>
      <c r="B18" s="64"/>
      <c r="C18" s="64"/>
      <c r="D18" s="131" t="s">
        <v>89</v>
      </c>
      <c r="E18" s="64"/>
      <c r="F18" s="64"/>
      <c r="G18" s="129"/>
    </row>
    <row r="19" ht="32.1" customHeight="1" spans="1:7">
      <c r="A19" s="127"/>
      <c r="B19" s="64"/>
      <c r="C19" s="64"/>
      <c r="D19" s="131" t="s">
        <v>90</v>
      </c>
      <c r="E19" s="64"/>
      <c r="F19" s="64"/>
      <c r="G19" s="129"/>
    </row>
    <row r="20" ht="32.1" customHeight="1" spans="1:7">
      <c r="A20" s="127"/>
      <c r="B20" s="64"/>
      <c r="C20" s="64"/>
      <c r="D20" s="131" t="s">
        <v>91</v>
      </c>
      <c r="E20" s="64">
        <v>64951</v>
      </c>
      <c r="F20" s="64">
        <v>48080</v>
      </c>
      <c r="G20" s="129"/>
    </row>
    <row r="21" ht="32.1" customHeight="1" spans="1:7">
      <c r="A21" s="127"/>
      <c r="B21" s="64"/>
      <c r="C21" s="64"/>
      <c r="D21" s="131" t="s">
        <v>92</v>
      </c>
      <c r="E21" s="64">
        <v>64951</v>
      </c>
      <c r="F21" s="64">
        <v>48080</v>
      </c>
      <c r="G21" s="129"/>
    </row>
    <row r="22" ht="32.1" customHeight="1" spans="1:6">
      <c r="A22" s="132"/>
      <c r="B22" s="64"/>
      <c r="C22" s="64"/>
      <c r="D22" s="131" t="s">
        <v>93</v>
      </c>
      <c r="E22" s="64"/>
      <c r="F22" s="64"/>
    </row>
    <row r="23" ht="32.1" customHeight="1" spans="1:6">
      <c r="A23" s="132"/>
      <c r="B23" s="64"/>
      <c r="C23" s="64"/>
      <c r="D23" s="133"/>
      <c r="E23" s="64"/>
      <c r="F23" s="64"/>
    </row>
    <row r="24" ht="32.1" customHeight="1" spans="1:6">
      <c r="A24" s="132" t="s">
        <v>94</v>
      </c>
      <c r="B24" s="64">
        <f>B16+B12+B11+B6+B5</f>
        <v>603242</v>
      </c>
      <c r="C24" s="64">
        <f>C5+C6+C11+C12+C13+C16</f>
        <v>598844</v>
      </c>
      <c r="D24" s="133" t="s">
        <v>95</v>
      </c>
      <c r="E24" s="64">
        <v>603242</v>
      </c>
      <c r="F24" s="64">
        <f>F5+F6+F13+F16+F21</f>
        <v>598844</v>
      </c>
    </row>
  </sheetData>
  <mergeCells count="1">
    <mergeCell ref="A2:F2"/>
  </mergeCells>
  <printOptions horizontalCentered="1"/>
  <pageMargins left="0.707638888888889" right="0.707638888888889" top="0.786805555555556" bottom="0.747916666666667" header="0.313888888888889" footer="0.313888888888889"/>
  <pageSetup paperSize="9" scale="95"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showGridLines="0" showZeros="0" workbookViewId="0">
      <selection activeCell="C15" sqref="C15"/>
    </sheetView>
  </sheetViews>
  <sheetFormatPr defaultColWidth="9.125" defaultRowHeight="14.25" outlineLevelCol="2"/>
  <cols>
    <col min="1" max="1" width="31.25" style="65" customWidth="1"/>
    <col min="2" max="2" width="18.25" style="66" customWidth="1"/>
    <col min="3" max="3" width="17.125" style="66" customWidth="1"/>
    <col min="4" max="4" width="12.25" style="66" customWidth="1"/>
    <col min="5" max="248" width="9.125" style="66" customWidth="1"/>
    <col min="249" max="16384" width="9.125" style="66"/>
  </cols>
  <sheetData>
    <row r="1" ht="23.25" customHeight="1" spans="1:1">
      <c r="A1" s="65" t="s">
        <v>96</v>
      </c>
    </row>
    <row r="2" ht="33.95" customHeight="1" spans="1:3">
      <c r="A2" s="68" t="s">
        <v>97</v>
      </c>
      <c r="B2" s="68"/>
      <c r="C2" s="68"/>
    </row>
    <row r="3" ht="16.9" customHeight="1" spans="3:3">
      <c r="C3" s="76" t="s">
        <v>3</v>
      </c>
    </row>
    <row r="4" ht="27" customHeight="1" spans="1:3">
      <c r="A4" s="83" t="s">
        <v>4</v>
      </c>
      <c r="B4" s="77" t="s">
        <v>5</v>
      </c>
      <c r="C4" s="77" t="s">
        <v>6</v>
      </c>
    </row>
    <row r="5" ht="27" customHeight="1" spans="1:3">
      <c r="A5" s="84" t="s">
        <v>98</v>
      </c>
      <c r="B5" s="64">
        <v>117645</v>
      </c>
      <c r="C5" s="64">
        <v>197760</v>
      </c>
    </row>
    <row r="6" ht="27" customHeight="1" spans="1:3">
      <c r="A6" s="84" t="s">
        <v>99</v>
      </c>
      <c r="B6" s="64">
        <v>167</v>
      </c>
      <c r="C6" s="64">
        <v>86</v>
      </c>
    </row>
    <row r="7" ht="27" customHeight="1" spans="1:3">
      <c r="A7" s="84" t="s">
        <v>100</v>
      </c>
      <c r="B7" s="64">
        <v>13892</v>
      </c>
      <c r="C7" s="64">
        <v>10710</v>
      </c>
    </row>
    <row r="8" ht="27" customHeight="1" spans="1:3">
      <c r="A8" s="84" t="s">
        <v>101</v>
      </c>
      <c r="B8" s="64">
        <v>2550</v>
      </c>
      <c r="C8" s="64">
        <v>2876</v>
      </c>
    </row>
    <row r="9" ht="27" customHeight="1" spans="1:3">
      <c r="A9" s="84" t="s">
        <v>102</v>
      </c>
      <c r="B9" s="64">
        <v>134254</v>
      </c>
      <c r="C9" s="64">
        <v>211432</v>
      </c>
    </row>
    <row r="10" ht="27" customHeight="1" spans="1:3">
      <c r="A10" s="84" t="s">
        <v>70</v>
      </c>
      <c r="B10" s="64">
        <v>3212</v>
      </c>
      <c r="C10" s="64">
        <v>30131</v>
      </c>
    </row>
    <row r="11" ht="31.5" customHeight="1" spans="1:3">
      <c r="A11" s="84" t="s">
        <v>103</v>
      </c>
      <c r="B11" s="64"/>
      <c r="C11" s="64"/>
    </row>
    <row r="12" ht="27" customHeight="1" spans="1:3">
      <c r="A12" s="84" t="s">
        <v>104</v>
      </c>
      <c r="B12" s="64"/>
      <c r="C12" s="64"/>
    </row>
    <row r="13" ht="27" customHeight="1" spans="1:3">
      <c r="A13" s="84" t="s">
        <v>76</v>
      </c>
      <c r="B13" s="64">
        <v>7809</v>
      </c>
      <c r="C13" s="64">
        <v>3253</v>
      </c>
    </row>
    <row r="14" ht="27" customHeight="1" spans="1:3">
      <c r="A14" s="84" t="s">
        <v>79</v>
      </c>
      <c r="B14" s="64">
        <v>42000</v>
      </c>
      <c r="C14" s="64">
        <v>128000</v>
      </c>
    </row>
    <row r="15" ht="30.75" customHeight="1" spans="1:3">
      <c r="A15" s="84" t="s">
        <v>105</v>
      </c>
      <c r="B15" s="64">
        <v>187275</v>
      </c>
      <c r="C15" s="64">
        <v>372816</v>
      </c>
    </row>
    <row r="16" ht="18.75" customHeight="1" spans="1:1">
      <c r="A16" s="66"/>
    </row>
  </sheetData>
  <mergeCells count="1">
    <mergeCell ref="A2:C2"/>
  </mergeCells>
  <printOptions horizontalCentered="1"/>
  <pageMargins left="0.629166666666667" right="0.629166666666667" top="0.984027777777778" bottom="0.984027777777778" header="0.511805555555556" footer="0.511805555555556"/>
  <pageSetup paperSize="9" orientation="portrait" blackAndWhit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3"/>
  <sheetViews>
    <sheetView showGridLines="0" showZeros="0" topLeftCell="A16" workbookViewId="0">
      <selection activeCell="C23" sqref="C23"/>
    </sheetView>
  </sheetViews>
  <sheetFormatPr defaultColWidth="9.125" defaultRowHeight="14.25" outlineLevelCol="2"/>
  <cols>
    <col min="1" max="1" width="25.875" style="65" customWidth="1"/>
    <col min="2" max="2" width="14.625" style="65" customWidth="1"/>
    <col min="3" max="3" width="18.5" style="65" customWidth="1"/>
    <col min="4" max="249" width="9.125" style="66" customWidth="1"/>
    <col min="250" max="16384" width="9.125" style="66"/>
  </cols>
  <sheetData>
    <row r="1" ht="29.25" customHeight="1" spans="1:1">
      <c r="A1" s="65" t="s">
        <v>106</v>
      </c>
    </row>
    <row r="2" ht="27.75" customHeight="1" spans="1:3">
      <c r="A2" s="68" t="s">
        <v>107</v>
      </c>
      <c r="B2" s="68"/>
      <c r="C2" s="68"/>
    </row>
    <row r="3" ht="16.5" customHeight="1" spans="1:3">
      <c r="A3" s="69"/>
      <c r="B3" s="70"/>
      <c r="C3" s="70"/>
    </row>
    <row r="4" ht="16.9" customHeight="1" spans="3:3">
      <c r="C4" s="76" t="s">
        <v>38</v>
      </c>
    </row>
    <row r="5" ht="27" customHeight="1" spans="1:3">
      <c r="A5" s="73" t="s">
        <v>4</v>
      </c>
      <c r="B5" s="73" t="s">
        <v>5</v>
      </c>
      <c r="C5" s="73" t="s">
        <v>6</v>
      </c>
    </row>
    <row r="6" ht="27" customHeight="1" spans="1:3">
      <c r="A6" s="64" t="s">
        <v>108</v>
      </c>
      <c r="B6" s="64">
        <v>149</v>
      </c>
      <c r="C6" s="64">
        <v>33</v>
      </c>
    </row>
    <row r="7" ht="27" customHeight="1" spans="1:3">
      <c r="A7" s="64" t="s">
        <v>109</v>
      </c>
      <c r="B7" s="64">
        <v>1036</v>
      </c>
      <c r="C7" s="64">
        <v>1260</v>
      </c>
    </row>
    <row r="8" ht="27" customHeight="1" spans="1:3">
      <c r="A8" s="64" t="s">
        <v>110</v>
      </c>
      <c r="B8" s="64"/>
      <c r="C8" s="64"/>
    </row>
    <row r="9" ht="27" customHeight="1" spans="1:3">
      <c r="A9" s="64" t="s">
        <v>111</v>
      </c>
      <c r="B9" s="64">
        <v>136620</v>
      </c>
      <c r="C9" s="64">
        <v>155060</v>
      </c>
    </row>
    <row r="10" ht="27" customHeight="1" spans="1:3">
      <c r="A10" s="64" t="s">
        <v>112</v>
      </c>
      <c r="B10" s="64">
        <v>31</v>
      </c>
      <c r="C10" s="64">
        <v>4</v>
      </c>
    </row>
    <row r="11" ht="27" customHeight="1" spans="1:3">
      <c r="A11" s="64" t="s">
        <v>113</v>
      </c>
      <c r="B11" s="64"/>
      <c r="C11" s="64"/>
    </row>
    <row r="12" ht="27" customHeight="1" spans="1:3">
      <c r="A12" s="64" t="s">
        <v>114</v>
      </c>
      <c r="B12" s="64"/>
      <c r="C12" s="64"/>
    </row>
    <row r="13" ht="27" customHeight="1" spans="1:3">
      <c r="A13" s="64" t="s">
        <v>115</v>
      </c>
      <c r="B13" s="64"/>
      <c r="C13" s="64"/>
    </row>
    <row r="14" ht="27" customHeight="1" spans="1:3">
      <c r="A14" s="64" t="s">
        <v>116</v>
      </c>
      <c r="B14" s="64">
        <v>9468</v>
      </c>
      <c r="C14" s="64">
        <v>129242</v>
      </c>
    </row>
    <row r="15" ht="27" customHeight="1" spans="1:3">
      <c r="A15" s="64" t="s">
        <v>117</v>
      </c>
      <c r="B15" s="64">
        <v>1499</v>
      </c>
      <c r="C15" s="64">
        <v>4435</v>
      </c>
    </row>
    <row r="16" ht="27" customHeight="1" spans="1:3">
      <c r="A16" s="64" t="s">
        <v>118</v>
      </c>
      <c r="B16" s="64">
        <v>46</v>
      </c>
      <c r="C16" s="64">
        <v>139</v>
      </c>
    </row>
    <row r="17" ht="27" customHeight="1" spans="1:3">
      <c r="A17" s="64" t="s">
        <v>119</v>
      </c>
      <c r="B17" s="64"/>
      <c r="C17" s="64">
        <v>27129</v>
      </c>
    </row>
    <row r="18" ht="27" customHeight="1" spans="1:3">
      <c r="A18" s="64" t="s">
        <v>120</v>
      </c>
      <c r="B18" s="64">
        <v>148849</v>
      </c>
      <c r="C18" s="116">
        <v>317302</v>
      </c>
    </row>
    <row r="19" ht="27" customHeight="1" spans="1:3">
      <c r="A19" s="64" t="s">
        <v>78</v>
      </c>
      <c r="B19" s="64">
        <v>35173</v>
      </c>
      <c r="C19" s="116">
        <v>47267</v>
      </c>
    </row>
    <row r="20" ht="27" customHeight="1" spans="1:3">
      <c r="A20" s="64" t="s">
        <v>80</v>
      </c>
      <c r="B20" s="64"/>
      <c r="C20" s="116"/>
    </row>
    <row r="21" ht="27" customHeight="1" spans="1:3">
      <c r="A21" s="64" t="s">
        <v>121</v>
      </c>
      <c r="B21" s="64"/>
      <c r="C21" s="116"/>
    </row>
    <row r="22" ht="27" customHeight="1" spans="1:3">
      <c r="A22" s="64" t="s">
        <v>91</v>
      </c>
      <c r="B22" s="64">
        <v>3253</v>
      </c>
      <c r="C22" s="64">
        <v>8247</v>
      </c>
    </row>
    <row r="23" ht="27" customHeight="1" spans="1:3">
      <c r="A23" s="64" t="s">
        <v>122</v>
      </c>
      <c r="B23" s="64">
        <f>SUM(B18:B22)</f>
        <v>187275</v>
      </c>
      <c r="C23" s="64">
        <v>372816</v>
      </c>
    </row>
  </sheetData>
  <mergeCells count="1">
    <mergeCell ref="A2:C2"/>
  </mergeCells>
  <printOptions horizontalCentered="1"/>
  <pageMargins left="0.904166666666667" right="0.826388888888889" top="0.984027777777778" bottom="0.984027777777778" header="0.511805555555556" footer="0.511805555555556"/>
  <pageSetup paperSize="9" orientation="portrait" blackAndWhit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5"/>
  <sheetViews>
    <sheetView zoomScale="90" zoomScaleNormal="90" topLeftCell="A25" workbookViewId="0">
      <selection activeCell="L35" sqref="L35"/>
    </sheetView>
  </sheetViews>
  <sheetFormatPr defaultColWidth="9" defaultRowHeight="14.25"/>
  <cols>
    <col min="1" max="1" width="27.25" customWidth="1"/>
    <col min="2" max="2" width="9.25" customWidth="1"/>
    <col min="3" max="3" width="9.25" style="85" customWidth="1"/>
    <col min="4" max="7" width="9.25" customWidth="1"/>
    <col min="8" max="8" width="27.25" customWidth="1"/>
    <col min="9" max="9" width="9.625" customWidth="1"/>
    <col min="10" max="10" width="9.625" style="86" customWidth="1"/>
    <col min="11" max="14" width="9.625" customWidth="1"/>
  </cols>
  <sheetData>
    <row r="1" ht="21.75" customHeight="1" spans="1:1">
      <c r="A1" t="s">
        <v>123</v>
      </c>
    </row>
    <row r="2" ht="28.5" customHeight="1" spans="1:14">
      <c r="A2" s="87" t="s">
        <v>124</v>
      </c>
      <c r="B2" s="87"/>
      <c r="C2" s="87"/>
      <c r="D2" s="87"/>
      <c r="E2" s="87"/>
      <c r="F2" s="87"/>
      <c r="G2" s="87"/>
      <c r="H2" s="87"/>
      <c r="I2" s="87"/>
      <c r="J2" s="87"/>
      <c r="K2" s="87"/>
      <c r="L2" s="87"/>
      <c r="M2" s="87"/>
      <c r="N2" s="87"/>
    </row>
    <row r="3" ht="19.5" customHeight="1" spans="1:14">
      <c r="A3" s="18"/>
      <c r="M3" s="3" t="s">
        <v>125</v>
      </c>
      <c r="N3" s="3"/>
    </row>
    <row r="4" ht="19.5" customHeight="1" spans="1:14">
      <c r="A4" s="88" t="s">
        <v>126</v>
      </c>
      <c r="B4" s="89"/>
      <c r="C4" s="89"/>
      <c r="D4" s="89"/>
      <c r="E4" s="89"/>
      <c r="F4" s="89"/>
      <c r="G4" s="90"/>
      <c r="H4" s="91" t="s">
        <v>127</v>
      </c>
      <c r="I4" s="89"/>
      <c r="J4" s="89"/>
      <c r="K4" s="89"/>
      <c r="L4" s="89"/>
      <c r="M4" s="89"/>
      <c r="N4" s="113"/>
    </row>
    <row r="5" ht="33.75" customHeight="1" spans="1:14">
      <c r="A5" s="92" t="s">
        <v>66</v>
      </c>
      <c r="B5" s="93" t="s">
        <v>128</v>
      </c>
      <c r="C5" s="94" t="s">
        <v>129</v>
      </c>
      <c r="D5" s="95" t="s">
        <v>130</v>
      </c>
      <c r="E5" s="95" t="s">
        <v>131</v>
      </c>
      <c r="F5" s="95" t="s">
        <v>132</v>
      </c>
      <c r="G5" s="95" t="s">
        <v>133</v>
      </c>
      <c r="H5" s="93" t="s">
        <v>66</v>
      </c>
      <c r="I5" s="93" t="s">
        <v>128</v>
      </c>
      <c r="J5" s="114" t="s">
        <v>134</v>
      </c>
      <c r="K5" s="95" t="s">
        <v>130</v>
      </c>
      <c r="L5" s="95" t="s">
        <v>131</v>
      </c>
      <c r="M5" s="95" t="s">
        <v>132</v>
      </c>
      <c r="N5" s="115" t="s">
        <v>133</v>
      </c>
    </row>
    <row r="6" ht="24" customHeight="1" spans="1:14">
      <c r="A6" s="96"/>
      <c r="B6" s="97"/>
      <c r="C6" s="57"/>
      <c r="D6" s="98"/>
      <c r="E6" s="97"/>
      <c r="F6" s="99"/>
      <c r="G6" s="100"/>
      <c r="H6" s="101" t="s">
        <v>135</v>
      </c>
      <c r="I6" s="64">
        <v>28</v>
      </c>
      <c r="J6" s="64">
        <v>33</v>
      </c>
      <c r="K6" s="102">
        <f t="shared" ref="K6:K26" si="0">J6/I6*100</f>
        <v>117.857142857143</v>
      </c>
      <c r="L6" s="64">
        <v>149</v>
      </c>
      <c r="M6" s="64">
        <f t="shared" ref="M6:M25" si="1">J6-L6</f>
        <v>-116</v>
      </c>
      <c r="N6" s="102">
        <f t="shared" ref="N6:N26" si="2">M6/L6*100</f>
        <v>-77.8523489932886</v>
      </c>
    </row>
    <row r="7" ht="24" customHeight="1" spans="1:14">
      <c r="A7" s="96"/>
      <c r="B7" s="97"/>
      <c r="C7" s="57"/>
      <c r="D7" s="98"/>
      <c r="E7" s="97"/>
      <c r="F7" s="99"/>
      <c r="G7" s="100"/>
      <c r="H7" s="101" t="s">
        <v>136</v>
      </c>
      <c r="I7" s="64">
        <v>828</v>
      </c>
      <c r="J7" s="64">
        <v>1260</v>
      </c>
      <c r="K7" s="102">
        <f t="shared" si="0"/>
        <v>152.173913043478</v>
      </c>
      <c r="L7" s="64">
        <v>1036</v>
      </c>
      <c r="M7" s="64">
        <f t="shared" si="1"/>
        <v>224</v>
      </c>
      <c r="N7" s="102">
        <f t="shared" si="2"/>
        <v>21.6216216216216</v>
      </c>
    </row>
    <row r="8" ht="24" customHeight="1" spans="1:14">
      <c r="A8" s="96"/>
      <c r="B8" s="98"/>
      <c r="C8" s="97"/>
      <c r="D8" s="99"/>
      <c r="E8" s="98"/>
      <c r="F8" s="97"/>
      <c r="G8" s="100"/>
      <c r="H8" s="101" t="s">
        <v>137</v>
      </c>
      <c r="I8" s="64">
        <f>SUM(I9:I17)</f>
        <v>347777</v>
      </c>
      <c r="J8" s="64">
        <v>155060</v>
      </c>
      <c r="K8" s="102">
        <f t="shared" si="0"/>
        <v>44.5860422052062</v>
      </c>
      <c r="L8" s="64">
        <v>136620</v>
      </c>
      <c r="M8" s="64">
        <f t="shared" si="1"/>
        <v>18440</v>
      </c>
      <c r="N8" s="102">
        <f t="shared" si="2"/>
        <v>13.4972917581613</v>
      </c>
    </row>
    <row r="9" ht="24" customHeight="1" spans="1:14">
      <c r="A9" s="96" t="s">
        <v>138</v>
      </c>
      <c r="B9" s="64">
        <v>338279</v>
      </c>
      <c r="C9" s="64">
        <v>197760</v>
      </c>
      <c r="D9" s="102">
        <f>C9/B9*100</f>
        <v>58.4606197842609</v>
      </c>
      <c r="E9" s="64">
        <v>117645</v>
      </c>
      <c r="F9" s="64">
        <f>C9-E9</f>
        <v>80115</v>
      </c>
      <c r="G9" s="102">
        <f>F9/E9*100</f>
        <v>68.0989417314803</v>
      </c>
      <c r="H9" s="101" t="s">
        <v>139</v>
      </c>
      <c r="I9" s="64">
        <v>330165</v>
      </c>
      <c r="J9" s="64">
        <v>145167</v>
      </c>
      <c r="K9" s="102">
        <f t="shared" si="0"/>
        <v>43.968015992004</v>
      </c>
      <c r="L9" s="64">
        <v>94412</v>
      </c>
      <c r="M9" s="64">
        <f t="shared" si="1"/>
        <v>50755</v>
      </c>
      <c r="N9" s="102">
        <f t="shared" si="2"/>
        <v>53.7590560521968</v>
      </c>
    </row>
    <row r="10" ht="24" customHeight="1" spans="1:14">
      <c r="A10" s="96"/>
      <c r="B10" s="64"/>
      <c r="C10" s="64"/>
      <c r="D10" s="102"/>
      <c r="E10" s="64"/>
      <c r="F10" s="64"/>
      <c r="G10" s="102"/>
      <c r="H10" s="101" t="s">
        <v>140</v>
      </c>
      <c r="I10" s="64">
        <v>69</v>
      </c>
      <c r="J10" s="64">
        <v>30</v>
      </c>
      <c r="K10" s="102">
        <f t="shared" si="0"/>
        <v>43.4782608695652</v>
      </c>
      <c r="L10" s="64">
        <v>412</v>
      </c>
      <c r="M10" s="64">
        <f t="shared" si="1"/>
        <v>-382</v>
      </c>
      <c r="N10" s="102">
        <f t="shared" si="2"/>
        <v>-92.7184466019417</v>
      </c>
    </row>
    <row r="11" ht="24" customHeight="1" spans="1:14">
      <c r="A11" s="96" t="s">
        <v>141</v>
      </c>
      <c r="B11" s="64">
        <v>14000</v>
      </c>
      <c r="C11" s="64">
        <v>10710</v>
      </c>
      <c r="D11" s="102">
        <f>C11/B11*100</f>
        <v>76.5</v>
      </c>
      <c r="E11" s="64">
        <v>13892</v>
      </c>
      <c r="F11" s="64">
        <f>C11-E11</f>
        <v>-3182</v>
      </c>
      <c r="G11" s="102">
        <f>F11/E11*100</f>
        <v>-22.9052692196948</v>
      </c>
      <c r="H11" s="101" t="s">
        <v>142</v>
      </c>
      <c r="I11" s="64">
        <v>14002</v>
      </c>
      <c r="J11" s="64">
        <v>8127</v>
      </c>
      <c r="K11" s="102">
        <f t="shared" si="0"/>
        <v>58.0417083273818</v>
      </c>
      <c r="L11" s="64">
        <v>5441</v>
      </c>
      <c r="M11" s="64">
        <f t="shared" si="1"/>
        <v>2686</v>
      </c>
      <c r="N11" s="102">
        <f t="shared" si="2"/>
        <v>49.3659253813637</v>
      </c>
    </row>
    <row r="12" ht="24" customHeight="1" spans="1:14">
      <c r="A12" s="96" t="s">
        <v>143</v>
      </c>
      <c r="B12" s="64">
        <v>2700</v>
      </c>
      <c r="C12" s="64">
        <v>2876</v>
      </c>
      <c r="D12" s="102">
        <f>C12/B12*100</f>
        <v>106.518518518519</v>
      </c>
      <c r="E12" s="64">
        <v>2550</v>
      </c>
      <c r="F12" s="64">
        <f>C12-E12</f>
        <v>326</v>
      </c>
      <c r="G12" s="102">
        <f>F12/E12*100</f>
        <v>12.7843137254902</v>
      </c>
      <c r="H12" s="101" t="s">
        <v>144</v>
      </c>
      <c r="I12" s="64">
        <v>3541</v>
      </c>
      <c r="J12" s="64">
        <v>1736</v>
      </c>
      <c r="K12" s="102">
        <f t="shared" si="0"/>
        <v>49.0256989550974</v>
      </c>
      <c r="L12" s="64">
        <v>2155</v>
      </c>
      <c r="M12" s="64">
        <f t="shared" si="1"/>
        <v>-419</v>
      </c>
      <c r="N12" s="102">
        <f t="shared" si="2"/>
        <v>-19.4431554524362</v>
      </c>
    </row>
    <row r="13" ht="24" customHeight="1" spans="1:14">
      <c r="A13" s="96"/>
      <c r="B13" s="98"/>
      <c r="C13" s="57"/>
      <c r="D13" s="103"/>
      <c r="E13" s="64"/>
      <c r="F13" s="64"/>
      <c r="G13" s="102"/>
      <c r="H13" s="101" t="s">
        <v>145</v>
      </c>
      <c r="I13" s="64"/>
      <c r="J13" s="64"/>
      <c r="K13" s="102" t="e">
        <f t="shared" si="0"/>
        <v>#DIV/0!</v>
      </c>
      <c r="L13" s="64">
        <v>27000</v>
      </c>
      <c r="M13" s="64">
        <f t="shared" si="1"/>
        <v>-27000</v>
      </c>
      <c r="N13" s="102">
        <f t="shared" si="2"/>
        <v>-100</v>
      </c>
    </row>
    <row r="14" ht="24" customHeight="1" spans="1:14">
      <c r="A14" s="96"/>
      <c r="B14" s="98"/>
      <c r="C14" s="57"/>
      <c r="D14" s="103"/>
      <c r="E14" s="64"/>
      <c r="F14" s="64"/>
      <c r="G14" s="102"/>
      <c r="H14" s="101" t="s">
        <v>146</v>
      </c>
      <c r="I14" s="64"/>
      <c r="J14" s="64"/>
      <c r="K14" s="102" t="e">
        <f t="shared" si="0"/>
        <v>#DIV/0!</v>
      </c>
      <c r="L14" s="64">
        <v>7200</v>
      </c>
      <c r="M14" s="64">
        <f t="shared" si="1"/>
        <v>-7200</v>
      </c>
      <c r="N14" s="102">
        <f t="shared" si="2"/>
        <v>-100</v>
      </c>
    </row>
    <row r="15" ht="24" customHeight="1" spans="1:14">
      <c r="A15" s="96"/>
      <c r="B15" s="98"/>
      <c r="C15" s="57"/>
      <c r="D15" s="103"/>
      <c r="E15" s="64"/>
      <c r="F15" s="64"/>
      <c r="G15" s="102"/>
      <c r="H15" s="101" t="s">
        <v>147</v>
      </c>
      <c r="I15" s="64"/>
      <c r="J15" s="64"/>
      <c r="K15" s="102" t="e">
        <f t="shared" si="0"/>
        <v>#DIV/0!</v>
      </c>
      <c r="L15" s="64"/>
      <c r="M15" s="64">
        <f t="shared" si="1"/>
        <v>0</v>
      </c>
      <c r="N15" s="102" t="e">
        <f t="shared" si="2"/>
        <v>#DIV/0!</v>
      </c>
    </row>
    <row r="16" ht="24" customHeight="1" spans="1:14">
      <c r="A16" s="96"/>
      <c r="B16" s="98"/>
      <c r="C16" s="97"/>
      <c r="D16" s="103"/>
      <c r="E16" s="64"/>
      <c r="F16" s="64"/>
      <c r="G16" s="102"/>
      <c r="H16" s="101" t="s">
        <v>148</v>
      </c>
      <c r="I16" s="64"/>
      <c r="J16" s="64"/>
      <c r="K16" s="102" t="e">
        <f t="shared" si="0"/>
        <v>#DIV/0!</v>
      </c>
      <c r="L16" s="64"/>
      <c r="M16" s="64">
        <f t="shared" si="1"/>
        <v>0</v>
      </c>
      <c r="N16" s="102" t="e">
        <f t="shared" si="2"/>
        <v>#DIV/0!</v>
      </c>
    </row>
    <row r="17" ht="24" customHeight="1" spans="1:14">
      <c r="A17" s="96"/>
      <c r="B17" s="98"/>
      <c r="C17" s="97"/>
      <c r="D17" s="103"/>
      <c r="E17" s="64"/>
      <c r="F17" s="64"/>
      <c r="G17" s="102"/>
      <c r="H17" s="101" t="s">
        <v>149</v>
      </c>
      <c r="I17" s="64"/>
      <c r="J17" s="64"/>
      <c r="K17" s="102" t="e">
        <f t="shared" si="0"/>
        <v>#DIV/0!</v>
      </c>
      <c r="L17" s="64"/>
      <c r="M17" s="64">
        <f t="shared" si="1"/>
        <v>0</v>
      </c>
      <c r="N17" s="102" t="e">
        <f t="shared" si="2"/>
        <v>#DIV/0!</v>
      </c>
    </row>
    <row r="18" ht="24" customHeight="1" spans="1:14">
      <c r="A18" s="96"/>
      <c r="B18" s="98"/>
      <c r="C18" s="57"/>
      <c r="D18" s="103"/>
      <c r="E18" s="64"/>
      <c r="F18" s="64"/>
      <c r="G18" s="102"/>
      <c r="H18" s="101" t="s">
        <v>150</v>
      </c>
      <c r="I18" s="64">
        <v>6</v>
      </c>
      <c r="J18" s="64">
        <v>4</v>
      </c>
      <c r="K18" s="102">
        <f t="shared" si="0"/>
        <v>66.6666666666667</v>
      </c>
      <c r="L18" s="64">
        <v>31</v>
      </c>
      <c r="M18" s="64">
        <f t="shared" si="1"/>
        <v>-27</v>
      </c>
      <c r="N18" s="102">
        <f t="shared" si="2"/>
        <v>-87.0967741935484</v>
      </c>
    </row>
    <row r="19" ht="24" customHeight="1" spans="1:14">
      <c r="A19" s="96"/>
      <c r="B19" s="98"/>
      <c r="C19" s="57"/>
      <c r="D19" s="103"/>
      <c r="E19" s="64"/>
      <c r="F19" s="64"/>
      <c r="G19" s="102"/>
      <c r="H19" s="101" t="s">
        <v>151</v>
      </c>
      <c r="I19" s="64"/>
      <c r="J19" s="64"/>
      <c r="K19" s="102" t="e">
        <f t="shared" si="0"/>
        <v>#DIV/0!</v>
      </c>
      <c r="L19" s="64"/>
      <c r="M19" s="64">
        <f t="shared" si="1"/>
        <v>0</v>
      </c>
      <c r="N19" s="102" t="e">
        <f t="shared" si="2"/>
        <v>#DIV/0!</v>
      </c>
    </row>
    <row r="20" ht="24" customHeight="1" spans="1:14">
      <c r="A20" s="96"/>
      <c r="B20" s="98"/>
      <c r="C20" s="57"/>
      <c r="D20" s="103"/>
      <c r="E20" s="64"/>
      <c r="F20" s="64"/>
      <c r="G20" s="102"/>
      <c r="H20" s="101" t="s">
        <v>152</v>
      </c>
      <c r="I20" s="64">
        <f>I21+I22</f>
        <v>99473</v>
      </c>
      <c r="J20" s="64">
        <v>129242</v>
      </c>
      <c r="K20" s="102">
        <f t="shared" si="0"/>
        <v>129.926713781629</v>
      </c>
      <c r="L20" s="64">
        <v>9468</v>
      </c>
      <c r="M20" s="64">
        <f t="shared" si="1"/>
        <v>119774</v>
      </c>
      <c r="N20" s="102">
        <f t="shared" si="2"/>
        <v>1265.04013519223</v>
      </c>
    </row>
    <row r="21" ht="24" customHeight="1" spans="1:14">
      <c r="A21" s="96"/>
      <c r="B21" s="98"/>
      <c r="C21" s="57"/>
      <c r="D21" s="103"/>
      <c r="E21" s="64"/>
      <c r="F21" s="64"/>
      <c r="G21" s="102"/>
      <c r="H21" s="101" t="s">
        <v>153</v>
      </c>
      <c r="I21" s="64">
        <v>98261</v>
      </c>
      <c r="J21" s="64">
        <v>128079</v>
      </c>
      <c r="K21" s="102">
        <f t="shared" si="0"/>
        <v>130.345711930471</v>
      </c>
      <c r="L21" s="64">
        <v>8114</v>
      </c>
      <c r="M21" s="64">
        <f t="shared" si="1"/>
        <v>119965</v>
      </c>
      <c r="N21" s="102">
        <f t="shared" si="2"/>
        <v>1478.49396105497</v>
      </c>
    </row>
    <row r="22" ht="24" customHeight="1" spans="1:14">
      <c r="A22" s="96" t="s">
        <v>154</v>
      </c>
      <c r="B22" s="64">
        <v>250</v>
      </c>
      <c r="C22" s="64">
        <v>86</v>
      </c>
      <c r="D22" s="102">
        <f>C22/B22*100</f>
        <v>34.4</v>
      </c>
      <c r="E22" s="64">
        <v>167</v>
      </c>
      <c r="F22" s="64">
        <f>C22-E22</f>
        <v>-81</v>
      </c>
      <c r="G22" s="102">
        <f>F22/E22*100</f>
        <v>-48.502994011976</v>
      </c>
      <c r="H22" s="101" t="s">
        <v>155</v>
      </c>
      <c r="I22" s="64">
        <v>1212</v>
      </c>
      <c r="J22" s="64">
        <v>1163</v>
      </c>
      <c r="K22" s="102">
        <f t="shared" si="0"/>
        <v>95.957095709571</v>
      </c>
      <c r="L22" s="64">
        <v>1354</v>
      </c>
      <c r="M22" s="64">
        <f t="shared" si="1"/>
        <v>-191</v>
      </c>
      <c r="N22" s="102">
        <f t="shared" si="2"/>
        <v>-14.1063515509601</v>
      </c>
    </row>
    <row r="23" ht="24" customHeight="1" spans="1:14">
      <c r="A23" s="96"/>
      <c r="B23" s="98"/>
      <c r="C23" s="57"/>
      <c r="D23" s="102"/>
      <c r="E23" s="64"/>
      <c r="F23" s="64"/>
      <c r="G23" s="102"/>
      <c r="H23" s="104" t="s">
        <v>156</v>
      </c>
      <c r="I23" s="64">
        <v>8557</v>
      </c>
      <c r="J23" s="64">
        <v>4435</v>
      </c>
      <c r="K23" s="102">
        <f t="shared" si="0"/>
        <v>51.8289120018698</v>
      </c>
      <c r="L23" s="64">
        <v>1499</v>
      </c>
      <c r="M23" s="64">
        <f t="shared" si="1"/>
        <v>2936</v>
      </c>
      <c r="N23" s="102">
        <f t="shared" si="2"/>
        <v>195.863909272849</v>
      </c>
    </row>
    <row r="24" ht="24" customHeight="1" spans="1:14">
      <c r="A24" s="96"/>
      <c r="B24" s="98"/>
      <c r="C24" s="97"/>
      <c r="D24" s="102"/>
      <c r="E24" s="64"/>
      <c r="F24" s="64"/>
      <c r="G24" s="102"/>
      <c r="H24" s="104" t="s">
        <v>157</v>
      </c>
      <c r="I24" s="64">
        <v>171</v>
      </c>
      <c r="J24" s="64">
        <v>139</v>
      </c>
      <c r="K24" s="102">
        <f t="shared" si="0"/>
        <v>81.2865497076023</v>
      </c>
      <c r="L24" s="64">
        <v>46</v>
      </c>
      <c r="M24" s="64">
        <f t="shared" si="1"/>
        <v>93</v>
      </c>
      <c r="N24" s="102">
        <f t="shared" si="2"/>
        <v>202.173913043478</v>
      </c>
    </row>
    <row r="25" ht="24" customHeight="1" spans="1:14">
      <c r="A25" s="96"/>
      <c r="B25" s="98"/>
      <c r="C25" s="97"/>
      <c r="D25" s="102"/>
      <c r="E25" s="64"/>
      <c r="F25" s="64"/>
      <c r="G25" s="102"/>
      <c r="H25" s="104" t="s">
        <v>158</v>
      </c>
      <c r="I25" s="64"/>
      <c r="J25" s="64">
        <v>27129</v>
      </c>
      <c r="K25" s="102" t="e">
        <f t="shared" si="0"/>
        <v>#DIV/0!</v>
      </c>
      <c r="L25" s="64"/>
      <c r="M25" s="64">
        <f t="shared" si="1"/>
        <v>27129</v>
      </c>
      <c r="N25" s="102" t="e">
        <f t="shared" si="2"/>
        <v>#DIV/0!</v>
      </c>
    </row>
    <row r="26" ht="24" customHeight="1" spans="1:14">
      <c r="A26" s="105" t="s">
        <v>159</v>
      </c>
      <c r="B26" s="73">
        <f>SUM(B6:B23)</f>
        <v>355229</v>
      </c>
      <c r="C26" s="73">
        <f>SUM(C6:C24)</f>
        <v>211432</v>
      </c>
      <c r="D26" s="106">
        <f>C26/B26*100</f>
        <v>59.5199153222288</v>
      </c>
      <c r="E26" s="73">
        <f>SUM(E6:E24)</f>
        <v>134254</v>
      </c>
      <c r="F26" s="73">
        <f>SUM(F6:F24)</f>
        <v>77178</v>
      </c>
      <c r="G26" s="106">
        <f>F26/E26*100</f>
        <v>57.486555335409</v>
      </c>
      <c r="H26" s="107" t="s">
        <v>160</v>
      </c>
      <c r="I26" s="73">
        <f>I6+I7+I8+I18+I19+I20+I23+I24</f>
        <v>456840</v>
      </c>
      <c r="J26" s="73">
        <f>J6+J7+J8+J18+J19+J20+J23+J24+J25</f>
        <v>317302</v>
      </c>
      <c r="K26" s="106">
        <f t="shared" si="0"/>
        <v>69.4558269853778</v>
      </c>
      <c r="L26" s="73">
        <f>L6+L7+L8+L18+L19+L20+L23+L24</f>
        <v>148849</v>
      </c>
      <c r="M26" s="73">
        <f>M6+M7+M8+M18+M19+M20+M23+M24+M25</f>
        <v>168453</v>
      </c>
      <c r="N26" s="106">
        <f t="shared" si="2"/>
        <v>113.170394157838</v>
      </c>
    </row>
    <row r="27" ht="24" customHeight="1" spans="1:14">
      <c r="A27" s="108" t="s">
        <v>70</v>
      </c>
      <c r="B27" s="64">
        <v>358</v>
      </c>
      <c r="C27" s="64">
        <v>30131</v>
      </c>
      <c r="D27" s="102">
        <f>C27/B27*100</f>
        <v>8416.48044692737</v>
      </c>
      <c r="E27" s="64">
        <v>884</v>
      </c>
      <c r="F27" s="64">
        <f>C27-E27</f>
        <v>29247</v>
      </c>
      <c r="G27" s="102">
        <f>F27/E27*100</f>
        <v>3308.48416289593</v>
      </c>
      <c r="H27" s="109" t="s">
        <v>78</v>
      </c>
      <c r="I27" s="64"/>
      <c r="J27" s="64">
        <v>47267</v>
      </c>
      <c r="K27" s="102"/>
      <c r="L27" s="64"/>
      <c r="M27" s="64"/>
      <c r="N27" s="102"/>
    </row>
    <row r="28" ht="24" customHeight="1" spans="1:14">
      <c r="A28" s="108" t="s">
        <v>161</v>
      </c>
      <c r="B28" s="64">
        <v>3253</v>
      </c>
      <c r="C28" s="64">
        <v>3253</v>
      </c>
      <c r="D28" s="102">
        <f>C28/B28*100</f>
        <v>100</v>
      </c>
      <c r="E28" s="64"/>
      <c r="F28" s="64">
        <f>C28-E28</f>
        <v>3253</v>
      </c>
      <c r="G28" s="102" t="e">
        <f>F28/E28*100</f>
        <v>#DIV/0!</v>
      </c>
      <c r="H28" s="109" t="s">
        <v>91</v>
      </c>
      <c r="I28" s="64"/>
      <c r="J28" s="64">
        <v>8247</v>
      </c>
      <c r="K28" s="102"/>
      <c r="L28" s="64"/>
      <c r="M28" s="64"/>
      <c r="N28" s="102"/>
    </row>
    <row r="29" ht="24" customHeight="1" spans="1:14">
      <c r="A29" s="108" t="s">
        <v>162</v>
      </c>
      <c r="B29" s="64">
        <v>98000</v>
      </c>
      <c r="C29" s="64">
        <v>128000</v>
      </c>
      <c r="D29" s="102">
        <f>C29/B29*100</f>
        <v>130.612244897959</v>
      </c>
      <c r="E29" s="64">
        <v>42000</v>
      </c>
      <c r="F29" s="64">
        <f>C29-E29</f>
        <v>86000</v>
      </c>
      <c r="G29" s="102">
        <f>F29/E29*100</f>
        <v>204.761904761905</v>
      </c>
      <c r="H29" s="109" t="s">
        <v>163</v>
      </c>
      <c r="I29" s="64"/>
      <c r="J29" s="64"/>
      <c r="K29" s="102"/>
      <c r="L29" s="64"/>
      <c r="M29" s="64"/>
      <c r="N29" s="102"/>
    </row>
    <row r="30" ht="24" customHeight="1" spans="1:14">
      <c r="A30" s="110" t="s">
        <v>94</v>
      </c>
      <c r="B30" s="73">
        <f>B26+B27+B28+B29</f>
        <v>456840</v>
      </c>
      <c r="C30" s="73">
        <f>C26+C27+C28+C29</f>
        <v>372816</v>
      </c>
      <c r="D30" s="111">
        <f>C30/B30*100</f>
        <v>81.6075650118203</v>
      </c>
      <c r="E30" s="73">
        <f>E26+E27+E28+E29</f>
        <v>177138</v>
      </c>
      <c r="F30" s="73">
        <f>F26+F27+F28+F29</f>
        <v>195678</v>
      </c>
      <c r="G30" s="106">
        <f>F30/E30*100</f>
        <v>110.466416014633</v>
      </c>
      <c r="H30" s="112" t="s">
        <v>95</v>
      </c>
      <c r="I30" s="73">
        <f>I26+I27+I28+I29</f>
        <v>456840</v>
      </c>
      <c r="J30" s="73">
        <f>J26+J27+J28+J29</f>
        <v>372816</v>
      </c>
      <c r="K30" s="106">
        <f>J30/I30*100</f>
        <v>81.6075650118203</v>
      </c>
      <c r="L30" s="73">
        <f>L26+L27+L28+L29</f>
        <v>148849</v>
      </c>
      <c r="M30" s="73">
        <f>M26+M27+M28+M29</f>
        <v>168453</v>
      </c>
      <c r="N30" s="106">
        <f>M30/L30*100</f>
        <v>113.170394157838</v>
      </c>
    </row>
    <row r="35" spans="4:4">
      <c r="D35" t="s">
        <v>164</v>
      </c>
    </row>
  </sheetData>
  <mergeCells count="3">
    <mergeCell ref="A2:N2"/>
    <mergeCell ref="A4:G4"/>
    <mergeCell ref="H4:N4"/>
  </mergeCells>
  <printOptions horizontalCentered="1"/>
  <pageMargins left="0.55" right="0.354166666666667" top="0.393055555555556" bottom="0.393055555555556" header="0.511805555555556" footer="0.511805555555556"/>
  <pageSetup paperSize="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showGridLines="0" showZeros="0" workbookViewId="0">
      <selection activeCell="B12" sqref="B12"/>
    </sheetView>
  </sheetViews>
  <sheetFormatPr defaultColWidth="9.125" defaultRowHeight="14.25" outlineLevelCol="2"/>
  <cols>
    <col min="1" max="1" width="39.375" style="65" customWidth="1"/>
    <col min="2" max="3" width="17.125" style="66" customWidth="1"/>
    <col min="4" max="248" width="9.125" style="66" customWidth="1"/>
    <col min="249" max="16384" width="9.125" style="66"/>
  </cols>
  <sheetData>
    <row r="1" ht="30.75" customHeight="1" spans="1:1">
      <c r="A1" s="65" t="s">
        <v>165</v>
      </c>
    </row>
    <row r="2" ht="33.95" customHeight="1" spans="1:3">
      <c r="A2" s="68" t="s">
        <v>166</v>
      </c>
      <c r="B2" s="68"/>
      <c r="C2" s="68"/>
    </row>
    <row r="3" ht="16.9" customHeight="1" spans="1:3">
      <c r="A3" s="80"/>
      <c r="B3" s="81"/>
      <c r="C3" s="82" t="s">
        <v>3</v>
      </c>
    </row>
    <row r="4" ht="26.25" customHeight="1" spans="1:3">
      <c r="A4" s="83" t="s">
        <v>4</v>
      </c>
      <c r="B4" s="77" t="s">
        <v>5</v>
      </c>
      <c r="C4" s="77" t="s">
        <v>6</v>
      </c>
    </row>
    <row r="5" ht="26.25" customHeight="1" spans="1:3">
      <c r="A5" s="84" t="s">
        <v>167</v>
      </c>
      <c r="B5" s="64"/>
      <c r="C5" s="64">
        <v>156</v>
      </c>
    </row>
    <row r="6" ht="26.25" customHeight="1" spans="1:3">
      <c r="A6" s="84" t="s">
        <v>168</v>
      </c>
      <c r="B6" s="64"/>
      <c r="C6" s="64"/>
    </row>
    <row r="7" ht="26.25" customHeight="1" spans="1:3">
      <c r="A7" s="84" t="s">
        <v>169</v>
      </c>
      <c r="B7" s="64"/>
      <c r="C7" s="64"/>
    </row>
    <row r="8" ht="26.25" customHeight="1" spans="1:3">
      <c r="A8" s="84" t="s">
        <v>170</v>
      </c>
      <c r="B8" s="64"/>
      <c r="C8" s="64"/>
    </row>
    <row r="9" ht="26.25" customHeight="1" spans="1:3">
      <c r="A9" s="84" t="s">
        <v>171</v>
      </c>
      <c r="B9" s="64"/>
      <c r="C9" s="64"/>
    </row>
    <row r="10" ht="26.25" customHeight="1" spans="1:3">
      <c r="A10" s="84" t="s">
        <v>102</v>
      </c>
      <c r="B10" s="64"/>
      <c r="C10" s="64">
        <v>156</v>
      </c>
    </row>
    <row r="11" ht="26.25" customHeight="1" spans="1:3">
      <c r="A11" s="84" t="s">
        <v>70</v>
      </c>
      <c r="B11" s="64"/>
      <c r="C11" s="64">
        <v>11</v>
      </c>
    </row>
    <row r="12" ht="26.25" customHeight="1" spans="1:3">
      <c r="A12" s="84" t="s">
        <v>76</v>
      </c>
      <c r="B12" s="64">
        <v>6468</v>
      </c>
      <c r="C12" s="64"/>
    </row>
    <row r="13" ht="26.25" customHeight="1" spans="1:3">
      <c r="A13" s="84"/>
      <c r="B13" s="64"/>
      <c r="C13" s="64"/>
    </row>
    <row r="14" ht="26.25" customHeight="1" spans="1:3">
      <c r="A14" s="84"/>
      <c r="B14" s="64"/>
      <c r="C14" s="64"/>
    </row>
    <row r="15" ht="26.25" customHeight="1" spans="1:3">
      <c r="A15" s="84" t="s">
        <v>105</v>
      </c>
      <c r="B15" s="64">
        <v>6468</v>
      </c>
      <c r="C15" s="64">
        <v>167</v>
      </c>
    </row>
    <row r="16" ht="18.75" customHeight="1" spans="1:1">
      <c r="A16" s="66"/>
    </row>
  </sheetData>
  <mergeCells count="1">
    <mergeCell ref="A2:C2"/>
  </mergeCells>
  <printOptions horizontalCentered="1"/>
  <pageMargins left="0.629166666666667" right="0.629166666666667" top="0.984027777777778" bottom="0.984027777777778" header="0.511805555555556" footer="0.511805555555556"/>
  <pageSetup paperSize="9" orientation="portrait" blackAndWhit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showGridLines="0" showZeros="0" workbookViewId="0">
      <selection activeCell="A4" sqref="A4"/>
    </sheetView>
  </sheetViews>
  <sheetFormatPr defaultColWidth="9.125" defaultRowHeight="14.25" outlineLevelCol="2"/>
  <cols>
    <col min="1" max="1" width="38.5" style="65" customWidth="1"/>
    <col min="2" max="2" width="18.5" style="65" customWidth="1"/>
    <col min="3" max="3" width="18" style="65" customWidth="1"/>
    <col min="4" max="249" width="9.125" style="66" customWidth="1"/>
    <col min="250" max="16384" width="9.125" style="66"/>
  </cols>
  <sheetData>
    <row r="1" ht="29.25" customHeight="1" spans="1:1">
      <c r="A1" s="65" t="s">
        <v>172</v>
      </c>
    </row>
    <row r="2" ht="27.75" customHeight="1" spans="1:3">
      <c r="A2" s="68" t="s">
        <v>173</v>
      </c>
      <c r="B2" s="68"/>
      <c r="C2" s="68"/>
    </row>
    <row r="3" ht="16.5" customHeight="1" spans="1:3">
      <c r="A3" s="69"/>
      <c r="B3" s="70"/>
      <c r="C3" s="70"/>
    </row>
    <row r="4" ht="16.9" customHeight="1" spans="3:3">
      <c r="C4" s="76" t="s">
        <v>38</v>
      </c>
    </row>
    <row r="5" ht="26.25" customHeight="1" spans="1:3">
      <c r="A5" s="73" t="s">
        <v>4</v>
      </c>
      <c r="B5" s="73" t="s">
        <v>5</v>
      </c>
      <c r="C5" s="77" t="s">
        <v>6</v>
      </c>
    </row>
    <row r="6" ht="26.25" customHeight="1" spans="1:3">
      <c r="A6" s="78" t="s">
        <v>174</v>
      </c>
      <c r="B6" s="64">
        <v>3762</v>
      </c>
      <c r="C6" s="64">
        <v>17</v>
      </c>
    </row>
    <row r="7" ht="26.25" customHeight="1" spans="1:3">
      <c r="A7" s="79" t="s">
        <v>175</v>
      </c>
      <c r="B7" s="64"/>
      <c r="C7" s="64"/>
    </row>
    <row r="8" ht="26.25" customHeight="1" spans="1:3">
      <c r="A8" s="79" t="s">
        <v>176</v>
      </c>
      <c r="B8" s="64"/>
      <c r="C8" s="64"/>
    </row>
    <row r="9" ht="26.25" customHeight="1" spans="1:3">
      <c r="A9" s="79" t="s">
        <v>177</v>
      </c>
      <c r="B9" s="64"/>
      <c r="C9" s="64"/>
    </row>
    <row r="10" ht="26.25" customHeight="1" spans="1:3">
      <c r="A10" s="79" t="s">
        <v>178</v>
      </c>
      <c r="B10" s="64"/>
      <c r="C10" s="64"/>
    </row>
    <row r="11" ht="26.25" customHeight="1" spans="1:3">
      <c r="A11" s="64" t="s">
        <v>120</v>
      </c>
      <c r="B11" s="64">
        <v>3762</v>
      </c>
      <c r="C11" s="64">
        <v>17</v>
      </c>
    </row>
    <row r="12" ht="26.25" customHeight="1" spans="1:3">
      <c r="A12" s="79" t="s">
        <v>78</v>
      </c>
      <c r="B12" s="64">
        <v>2706</v>
      </c>
      <c r="C12" s="64">
        <v>150</v>
      </c>
    </row>
    <row r="13" ht="26.25" customHeight="1" spans="1:3">
      <c r="A13" s="79" t="s">
        <v>91</v>
      </c>
      <c r="B13" s="64">
        <v>0</v>
      </c>
      <c r="C13" s="64"/>
    </row>
    <row r="14" ht="26.25" customHeight="1" spans="1:3">
      <c r="A14" s="64" t="s">
        <v>122</v>
      </c>
      <c r="B14" s="64">
        <v>6468</v>
      </c>
      <c r="C14" s="64">
        <v>167</v>
      </c>
    </row>
    <row r="15" spans="1:3">
      <c r="A15" s="66"/>
      <c r="B15" s="66"/>
      <c r="C15" s="66"/>
    </row>
  </sheetData>
  <mergeCells count="1">
    <mergeCell ref="A2:C2"/>
  </mergeCells>
  <printOptions horizontalCentered="1"/>
  <pageMargins left="0.904166666666667" right="0.826388888888889" top="0.984027777777778" bottom="0.984027777777778" header="0.511805555555556" footer="0.511805555555556"/>
  <pageSetup paperSize="9"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封面</vt:lpstr>
      <vt:lpstr>表一</vt:lpstr>
      <vt:lpstr>表二</vt:lpstr>
      <vt:lpstr>表三</vt:lpstr>
      <vt:lpstr>表四</vt:lpstr>
      <vt:lpstr>表五</vt:lpstr>
      <vt:lpstr>表六</vt:lpstr>
      <vt:lpstr>表七</vt:lpstr>
      <vt:lpstr>表八</vt:lpstr>
      <vt:lpstr>表九</vt:lpstr>
      <vt:lpstr>表十</vt:lpstr>
      <vt:lpstr>表十一之一</vt:lpstr>
      <vt:lpstr>表十一之二</vt:lpstr>
      <vt:lpstr>表十二</vt:lpstr>
      <vt:lpstr>表十三</vt:lpstr>
      <vt:lpstr>表十四</vt:lpstr>
      <vt:lpstr>表十五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89</dc:creator>
  <cp:lastModifiedBy>清风</cp:lastModifiedBy>
  <dcterms:created xsi:type="dcterms:W3CDTF">2020-12-31T13:54:00Z</dcterms:created>
  <cp:lastPrinted>2021-03-25T01:25:00Z</cp:lastPrinted>
  <dcterms:modified xsi:type="dcterms:W3CDTF">2021-04-07T08:13:53Z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42BB843391894C40A4EBF4F1E56A8C09</vt:lpwstr>
  </property>
</Properties>
</file>