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4"/>
  </bookViews>
  <sheets>
    <sheet name="sheet1" sheetId="2" r:id="rId1"/>
  </sheets>
  <definedNames>
    <definedName name="_xlnm._FilterDatabase" localSheetId="0" hidden="1">sheet1!$A$4:$U$47</definedName>
    <definedName name="_xlnm.Print_Area" localSheetId="0">sheet1!$A$1:$T$46</definedName>
    <definedName name="_xlnm.Print_Titles" localSheetId="0">sheet1!$2:$4</definedName>
  </definedNames>
  <calcPr calcId="144525"/>
</workbook>
</file>

<file path=xl/sharedStrings.xml><?xml version="1.0" encoding="utf-8"?>
<sst xmlns="http://schemas.openxmlformats.org/spreadsheetml/2006/main" count="400" uniqueCount="157">
  <si>
    <t>附件1</t>
  </si>
  <si>
    <t>吴川市2022年省级涉农统筹整合资金实施项目调整表</t>
  </si>
  <si>
    <t>本次调整涉及金额1568.838271万元，其中调减17个项目，调增21个项目。</t>
  </si>
  <si>
    <t>单位:元</t>
  </si>
  <si>
    <t>序号</t>
  </si>
  <si>
    <t>具体项目</t>
  </si>
  <si>
    <t>资金文号</t>
  </si>
  <si>
    <t>主管部门</t>
  </si>
  <si>
    <r>
      <rPr>
        <b/>
        <sz val="18"/>
        <rFont val="宋体"/>
        <charset val="134"/>
      </rPr>
      <t xml:space="preserve">省级补助资金金额
</t>
    </r>
    <r>
      <rPr>
        <b/>
        <sz val="18"/>
        <color rgb="FFFF0000"/>
        <rFont val="宋体"/>
        <charset val="134"/>
      </rPr>
      <t>（调整前金额）</t>
    </r>
  </si>
  <si>
    <t>项目承担单位</t>
  </si>
  <si>
    <t>是否属于驻镇帮镇扶村项目</t>
  </si>
  <si>
    <t>项目进展情况</t>
  </si>
  <si>
    <t>存在问题</t>
  </si>
  <si>
    <t>已支出金额</t>
  </si>
  <si>
    <t>未支出金额</t>
  </si>
  <si>
    <t>其中：送财政未拨付金额</t>
  </si>
  <si>
    <t>支出完成时间</t>
  </si>
  <si>
    <t>是否需要调整</t>
  </si>
  <si>
    <r>
      <rPr>
        <b/>
        <sz val="18"/>
        <rFont val="宋体"/>
        <charset val="134"/>
        <scheme val="minor"/>
      </rPr>
      <t xml:space="preserve">需调整金额
</t>
    </r>
    <r>
      <rPr>
        <b/>
        <sz val="18"/>
        <color rgb="FFFF0000"/>
        <rFont val="宋体"/>
        <charset val="134"/>
        <scheme val="minor"/>
      </rPr>
      <t>（调增为正数反映，调减为负数反映）</t>
    </r>
  </si>
  <si>
    <t>调减金额</t>
  </si>
  <si>
    <t>调增金额</t>
  </si>
  <si>
    <t>调整后项目金额</t>
  </si>
  <si>
    <t>项目安排情况</t>
  </si>
  <si>
    <t>调整后项目支出完成时间</t>
  </si>
  <si>
    <t>A</t>
  </si>
  <si>
    <t>B</t>
  </si>
  <si>
    <t>C=A±B</t>
  </si>
  <si>
    <t>合计</t>
  </si>
  <si>
    <t>以下为调减项目：</t>
  </si>
  <si>
    <t>2022年湛江市吴川市动物疫病预防控制项目</t>
  </si>
  <si>
    <t>湛财农[2021]151号</t>
  </si>
  <si>
    <t>吴川市农业农村局</t>
  </si>
  <si>
    <t>否</t>
  </si>
  <si>
    <t>动物疫病防控工作有序开展中，已采购了部分防疫物资，部分资金正在办理支付手续。</t>
  </si>
  <si>
    <t>受新冠疫情影响，资金使用进度有所滞后。</t>
  </si>
  <si>
    <t>/</t>
  </si>
  <si>
    <t>是</t>
  </si>
  <si>
    <t>拟调整到2022年湛江市吴川市广东五公里农业有限公司黄坡镇田头仓储冷链物流设施建设项目50万元；拟调整到2022年湛江市吴川市屠宰环节病死猪无害化处理补助项目0.96472万元；拟调整到2022年湛江市吴川市村内道路硬化建设项目22.03528万元。</t>
  </si>
  <si>
    <t>调减</t>
  </si>
  <si>
    <t>2022年湛江市吴川市强制免疫“先打后补” 项目</t>
  </si>
  <si>
    <t>拟将该项目全部资金调整到其他项目。</t>
  </si>
  <si>
    <t>该项目主要补助上一年度“先打后补”补贴资金，经审核上一年度“先打后补”应补助资金仅15621.91元。由于金额太小，经研究决定该补助资金从中央资金中支付。</t>
  </si>
  <si>
    <t>拟调整到2022年湛江市吴川市村内道路硬化建设项目20万元。</t>
  </si>
  <si>
    <t>鉴江中下游（吴川段）综合治理工程</t>
  </si>
  <si>
    <t>湛财农[2022]55号</t>
  </si>
  <si>
    <t>吴川市水务局</t>
  </si>
  <si>
    <t>吴川市水利工程建设管理中心</t>
  </si>
  <si>
    <t>完工</t>
  </si>
  <si>
    <t>无</t>
  </si>
  <si>
    <t>拟调整到吴川市遗漏未实现集中供水及水质不达标自然村供水项目。</t>
  </si>
  <si>
    <t>长界村道（示范县奖励）</t>
  </si>
  <si>
    <t>湛财农[2022]56号</t>
  </si>
  <si>
    <t>吴川市交通运输局</t>
  </si>
  <si>
    <t>王村港镇人民政府</t>
  </si>
  <si>
    <t>调整到交通局的县道X723（K3+200-K5+208.496)段路面改造工程（县道网提升）项目。</t>
  </si>
  <si>
    <t>麦屋村公路（示范县奖励）</t>
  </si>
  <si>
    <t>塘尾街道办事处</t>
  </si>
  <si>
    <t>2022年湛江市吴川市撂荒耕地复耕复种补贴补助项目</t>
  </si>
  <si>
    <t>正在组织各镇街申报撂荒地复耕补贴，资金待支出</t>
  </si>
  <si>
    <t>拟调整到“一村一品、一镇一业”项目270万元；拟调整到2022年湛江市吴川市村内道路硬化建设项目122万元；拟调整到2022年湛江市吴川市涉渔“三无”船舶管理系统建设项目8万元。</t>
  </si>
  <si>
    <t>吴川市2022年青枯病防控项目</t>
  </si>
  <si>
    <t>吴川市自然资源局</t>
  </si>
  <si>
    <t>吴川市自然资然局</t>
  </si>
  <si>
    <t>项目取消</t>
  </si>
  <si>
    <t>湛江市自然资源局不批准实施该项目</t>
  </si>
  <si>
    <t>该项目取消，资金拟调整到：1、2022年湛江市吴川市沿海防护林建设项目630000元；2、2022年湛江市吴川市高质量水源林建设项目(第二批)570000元。</t>
  </si>
  <si>
    <t>2022年湛江市吴川市乡村绿化美化建设项目</t>
  </si>
  <si>
    <t>正在施工</t>
  </si>
  <si>
    <t>资金拟调整到：1、2022年湛江市吴川市高质量水源林建设项目(第二批)604600元；2、2022年湛江市吴川市沿海防护林建设项目(第二批)495400元。</t>
  </si>
  <si>
    <t>2022年12月前</t>
  </si>
  <si>
    <t>2021年度湛江市吴川市永久基本农田保护经济补偿省级补助资金项目</t>
  </si>
  <si>
    <t xml:space="preserve">永久基本农田省级补助资金分配方案计划已请示市人民政府，并已通过市政府常务会议审议；已制定分配方案、资金申报表、审批表；目前按照吴办发〔2019〕3号文的规定，出具文件向市财政局申请拨付资金。
</t>
  </si>
  <si>
    <t>市财政局不肯收取拨付资金的申请</t>
  </si>
  <si>
    <t>调减资金26.11644万元到2022年湛江市吴川市村内道路硬化建设项目。</t>
  </si>
  <si>
    <t>吴川市塘缀镇塘下村委会塘下村生活污水治理工程</t>
  </si>
  <si>
    <t>湛江市生态环境局吴川分局</t>
  </si>
  <si>
    <t>吴川市塘缀镇人民政府</t>
  </si>
  <si>
    <t>项目已建设完成</t>
  </si>
  <si>
    <t>调整到吴川市振文镇黄屋湾环境综合整治项目57633.73元,调整到吴川市黄坡镇石头坉、郑家坉村环境综合整治项目9999.98元。</t>
  </si>
  <si>
    <t>11月上旬</t>
  </si>
  <si>
    <t>吴川市黄坡镇三柏村委会那塘岭村生活污水治理工程</t>
  </si>
  <si>
    <t>黄坡镇人民政府</t>
  </si>
  <si>
    <t>调整到吴川市振文镇黄屋湾环境综合整治项目8540.92元，调整到吴川市黄坡镇石头坉、郑家坉村环境综合整治项目115749.79元。</t>
  </si>
  <si>
    <t>吴川市主要河道清理水浮莲及河道保洁项目（2022-2023年）</t>
  </si>
  <si>
    <t>经市政府批复，已分为两个项目进行，其中袂花江等10条主要项目于2022年8月24日开标，鉴江等5条主要河道项目于2022年8月30日开标</t>
  </si>
  <si>
    <t>拟调整到吴川市积美拦河坝（闸）启闭机屋重建及设备更换工程。</t>
  </si>
  <si>
    <t>吴川市主要河道清理水浮莲及河道保洁项目</t>
  </si>
  <si>
    <t>正在实施中</t>
  </si>
  <si>
    <t>吴川市2021年第二批村道公路安全生命防护工程</t>
  </si>
  <si>
    <t>吴川市公路事务中心</t>
  </si>
  <si>
    <t>调整到交通局的吴川市2021年第一批村道公路安全生命防护工程项目。</t>
  </si>
  <si>
    <t>吴川市黄坡镇塘基村委会塘基村生活污水治理工程</t>
  </si>
  <si>
    <t>调整到吴川市长岐镇竹华村环境综合整治项目612951.28元。</t>
  </si>
  <si>
    <t>吴川市塘缀镇塘下村委会简村生活污水治理工程</t>
  </si>
  <si>
    <t>调整到吴川市振文镇黄屋湾环境综合整治项目216903.77元。</t>
  </si>
  <si>
    <t>吴川市长岐镇良村委会南良村生活污水治理工程</t>
  </si>
  <si>
    <t>吴川市长岐镇人民政府</t>
  </si>
  <si>
    <t>调整到吴川市黄坡镇石头坉、郑家坉村环境综合整治项目384466.08元。</t>
  </si>
  <si>
    <t>以下为调增项目：</t>
  </si>
  <si>
    <t>吴川市2021年第一批村道公路安全生命防护工程</t>
  </si>
  <si>
    <t>从交通局的吴川市2021年第二批村道公路安全生命防护工程项目调整过来。</t>
  </si>
  <si>
    <t>调增</t>
  </si>
  <si>
    <t>2022年湛江市吴川市屠宰环节病死猪无害化处理补助项目</t>
  </si>
  <si>
    <t>该项目资金用款计划已向市政府呈批，目前还未签批</t>
  </si>
  <si>
    <t>市政府未签批</t>
  </si>
  <si>
    <t>从2022年湛江市吴川市动物疫病预防控制项目调整过来0.96472万元。</t>
  </si>
  <si>
    <t>2022年湛江市吴川市村内道路硬化建设项目</t>
  </si>
  <si>
    <t>各镇</t>
  </si>
  <si>
    <t>已拟定720万支出计划报市政府审批，剩余部分正在拟定支出计划</t>
  </si>
  <si>
    <t>根据目前的工作开展情况，预计需要10月份才能完成支出</t>
  </si>
  <si>
    <t>从2022年湛江市吴川市动物疫病预防控制项目调整过来22.03528万元；从2022年湛江市吴川市强制免疫“先打后补” 项目调整过来20万元；从2022年湛江市吴川市撂荒耕地复耕复种补贴补助项目调整过来122万元；从自然资源局2021年度湛江市吴川市永久基本农田保护经济补偿省级补助资金项目调整过来26.11644万元。</t>
  </si>
  <si>
    <t>2022年湛江市吴川市沿海防护林建设项目</t>
  </si>
  <si>
    <t>从吴川市2022年青枯病防控项目调整过来。</t>
  </si>
  <si>
    <t>2022年湛江市吴川市涉渔“三无”船舶管理系统建设项目</t>
  </si>
  <si>
    <t>项目已在中介超市选取设计方案单位及商用密码测评单位，并与其签订合同，下一步将提交资料给密码局进行密码测评以及到政数局立项。</t>
  </si>
  <si>
    <t>从2022年湛江市吴川市撂荒耕地复耕复种补贴补助项目调整过来8万元。</t>
  </si>
  <si>
    <t>县道X723（K3+200-K5+208.496)段路面改造工程（县道网提升）</t>
  </si>
  <si>
    <t>完成80%</t>
  </si>
  <si>
    <t>从交通局的长界村道（示范县奖励）项目调整过来</t>
  </si>
  <si>
    <t>2022年湛江市吴川市广东五公里农业有限公司黄坡镇田头仓储冷链物流设施建设项目</t>
  </si>
  <si>
    <t>吴川市广东五公里农业有限公司</t>
  </si>
  <si>
    <t>新增项目。从2022年湛江市吴川市动物疫病预防控制项目中调整过来50万元。</t>
  </si>
  <si>
    <t>2022年湛江市吴川市高质量水源林建设项目(第二批)</t>
  </si>
  <si>
    <t>1、从吴川市2022年青枯病防控项目调整过来570000元；2、2022年湛江市吴川市乡村绿化美化建设项目调整过来604600元。</t>
  </si>
  <si>
    <t>吴川市50个自然村农村污水治理及运维管护项目</t>
  </si>
  <si>
    <t>各镇人民政府、街道办事处</t>
  </si>
  <si>
    <t>正在建设中</t>
  </si>
  <si>
    <t>从吴川市长岐镇良村委会南良村生活污水治理工程项目调整来384466.08元，从吴川市黄坡镇三柏村委会那塘岭村生活污水治理工程项目调整来115749.79元，从吴川市黄坡镇塘基村委会塘基村生活污水治理工程调整来612951.28元，从吴川市塘缀镇塘下村委会塘下村生活污水治理工程调整来9999.98元。</t>
  </si>
  <si>
    <r>
      <rPr>
        <sz val="16"/>
        <rFont val="Calibri"/>
        <charset val="134"/>
      </rPr>
      <t>2022</t>
    </r>
    <r>
      <rPr>
        <sz val="16"/>
        <rFont val="宋体"/>
        <charset val="134"/>
      </rPr>
      <t>年湛江市吴川市沿海防护林建设项目</t>
    </r>
    <r>
      <rPr>
        <sz val="16"/>
        <rFont val="Calibri"/>
        <charset val="134"/>
      </rPr>
      <t>(</t>
    </r>
    <r>
      <rPr>
        <sz val="16"/>
        <rFont val="宋体"/>
        <charset val="134"/>
      </rPr>
      <t>第二批</t>
    </r>
    <r>
      <rPr>
        <sz val="16"/>
        <rFont val="Calibri"/>
        <charset val="134"/>
      </rPr>
      <t>)</t>
    </r>
  </si>
  <si>
    <t>新增项目，资金从2022年湛江市吴川市乡村绿化美化建设项目调整过来495400元。</t>
  </si>
  <si>
    <t>吴川市遗漏未实现集中供水及水质不达标自然村供水项目</t>
  </si>
  <si>
    <t>新增项目。从鉴江中下游（吴川段）综合治理工程调整过来，其中黄坡镇340万，塘缀镇290万。</t>
  </si>
  <si>
    <t>吴川市积美拦河坝（闸）启闭机屋重建及设备更换工程</t>
  </si>
  <si>
    <t>吴川市积美水利工程管理所</t>
  </si>
  <si>
    <t>新增项目。从吴川市主要河道清理水浮莲及河道保洁项目（2022-2023年）及吴川市主要河道清理水浮莲及河道保洁项目调整过来</t>
  </si>
  <si>
    <t>吴川市振文镇黄屋湾村污水治理工程</t>
  </si>
  <si>
    <t>新增项目。</t>
  </si>
  <si>
    <t>2022年湛江市吴川市覃巴镇那梧村黄牛养殖示范基地建设“一村一品、一镇一业”项目</t>
  </si>
  <si>
    <t>广东梧聚农牧有限公司</t>
  </si>
  <si>
    <t>新增项目。从2022年湛江市吴川市撂荒耕地复耕复种补贴补助项目调整过来50万元。</t>
  </si>
  <si>
    <t>2022年湛江市吴川市塘缀镇杨屋村桑椹“一村一品、一镇一业”项目</t>
  </si>
  <si>
    <t>吴川市塘缀叶希林种植场</t>
  </si>
  <si>
    <t>新增项目。从2022年湛江市吴川市撂荒耕地复耕复种补贴补助项目调整过来30万元。</t>
  </si>
  <si>
    <t>2022年湛江市吴川市兰石镇庄艮村鲤鱼“一村一品、一镇一业”项目</t>
  </si>
  <si>
    <t>吴川市兰石东基坡养殖专业合作社</t>
  </si>
  <si>
    <t>2022年湛江市吴川市黄坡镇福岭村罗非鱼“一村一品、一镇一业”项目</t>
  </si>
  <si>
    <t>吴川市黄坡得心养殖场</t>
  </si>
  <si>
    <t>2022年湛江市吴川市塘缀镇曲江村锦鲤鱼“一村一品、一镇一业”项目</t>
  </si>
  <si>
    <t>湛江市半岛锦鲤养殖有限公司</t>
  </si>
  <si>
    <t>新增项目。从2022年湛江市吴川市撂荒耕地复耕复种补贴补助项目调整过来50万元</t>
  </si>
  <si>
    <t>2022年湛江市吴川市兰石镇五一村优质奶牛养殖示范基地“一村一品、一镇一业”项目</t>
  </si>
  <si>
    <t>湛江市万瑞生态农业有限公司</t>
  </si>
  <si>
    <t>2022年湛江市吴川市大山江街道山基华社区白鸽“一村一品、一镇一业”项目</t>
  </si>
  <si>
    <t>吴川市大山江飞信白鸽养殖场</t>
  </si>
  <si>
    <t>新增项目。从2022年湛江市吴川市撂荒耕地复耕复种补贴补助项目调整过来25万元。</t>
  </si>
  <si>
    <t>2022年湛江市吴川市樟铺镇沙美村圣女果“一村一品、一镇一业”项目</t>
  </si>
  <si>
    <t>吴川市琼霞家庭农场</t>
  </si>
</sst>
</file>

<file path=xl/styles.xml><?xml version="1.0" encoding="utf-8"?>
<styleSheet xmlns="http://schemas.openxmlformats.org/spreadsheetml/2006/main">
  <numFmts count="8">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177" formatCode="#,##0.00_ "/>
    <numFmt numFmtId="41" formatCode="_ * #,##0_ ;_ * \-#,##0_ ;_ * &quot;-&quot;_ ;_ @_ "/>
    <numFmt numFmtId="178" formatCode="0.00_);[Red]\(0.00\)"/>
    <numFmt numFmtId="179" formatCode="yyyy&quot;年&quot;m&quot;月&quot;;@"/>
  </numFmts>
  <fonts count="40">
    <font>
      <sz val="11"/>
      <color theme="1"/>
      <name val="宋体"/>
      <charset val="134"/>
      <scheme val="minor"/>
    </font>
    <font>
      <sz val="18"/>
      <name val="宋体"/>
      <charset val="134"/>
      <scheme val="minor"/>
    </font>
    <font>
      <b/>
      <sz val="16"/>
      <name val="宋体"/>
      <charset val="134"/>
      <scheme val="minor"/>
    </font>
    <font>
      <sz val="16"/>
      <name val="宋体"/>
      <charset val="134"/>
      <scheme val="minor"/>
    </font>
    <font>
      <sz val="14"/>
      <name val="宋体"/>
      <charset val="134"/>
      <scheme val="minor"/>
    </font>
    <font>
      <sz val="20"/>
      <name val="宋体"/>
      <charset val="134"/>
      <scheme val="minor"/>
    </font>
    <font>
      <b/>
      <sz val="48"/>
      <name val="方正小标宋简体"/>
      <charset val="134"/>
    </font>
    <font>
      <b/>
      <sz val="20"/>
      <name val="方正小标宋简体"/>
      <charset val="134"/>
    </font>
    <font>
      <b/>
      <sz val="18"/>
      <name val="宋体"/>
      <charset val="134"/>
      <scheme val="minor"/>
    </font>
    <font>
      <b/>
      <sz val="18"/>
      <name val="宋体"/>
      <charset val="134"/>
    </font>
    <font>
      <b/>
      <sz val="18"/>
      <color rgb="FFFF0000"/>
      <name val="宋体"/>
      <charset val="134"/>
    </font>
    <font>
      <sz val="16"/>
      <color indexed="8"/>
      <name val="宋体"/>
      <charset val="134"/>
      <scheme val="minor"/>
    </font>
    <font>
      <sz val="16"/>
      <name val="宋体"/>
      <charset val="134"/>
    </font>
    <font>
      <sz val="16"/>
      <name val="Calibri"/>
      <charset val="134"/>
    </font>
    <font>
      <sz val="14"/>
      <color rgb="FFFF0000"/>
      <name val="宋体"/>
      <charset val="134"/>
      <scheme val="minor"/>
    </font>
    <font>
      <sz val="14"/>
      <name val="宋体"/>
      <charset val="134"/>
    </font>
    <font>
      <sz val="14"/>
      <color rgb="FFFF0000"/>
      <name val="宋体"/>
      <charset val="134"/>
    </font>
    <font>
      <b/>
      <sz val="18"/>
      <color rgb="FFFF0000"/>
      <name val="宋体"/>
      <charset val="134"/>
      <scheme val="minor"/>
    </font>
    <font>
      <sz val="16"/>
      <color rgb="FFFF0000"/>
      <name val="宋体"/>
      <charset val="134"/>
      <scheme val="minor"/>
    </font>
    <font>
      <sz val="16"/>
      <color theme="1"/>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5" borderId="0" applyNumberFormat="0" applyBorder="0" applyAlignment="0" applyProtection="0">
      <alignment vertical="center"/>
    </xf>
    <xf numFmtId="0" fontId="29"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11" applyNumberFormat="0" applyFont="0" applyAlignment="0" applyProtection="0">
      <alignment vertical="center"/>
    </xf>
    <xf numFmtId="0" fontId="26" fillId="15"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0" applyNumberFormat="0" applyFill="0" applyAlignment="0" applyProtection="0">
      <alignment vertical="center"/>
    </xf>
    <xf numFmtId="0" fontId="23" fillId="0" borderId="10" applyNumberFormat="0" applyFill="0" applyAlignment="0" applyProtection="0">
      <alignment vertical="center"/>
    </xf>
    <xf numFmtId="0" fontId="26" fillId="19" borderId="0" applyNumberFormat="0" applyBorder="0" applyAlignment="0" applyProtection="0">
      <alignment vertical="center"/>
    </xf>
    <xf numFmtId="0" fontId="33" fillId="0" borderId="14" applyNumberFormat="0" applyFill="0" applyAlignment="0" applyProtection="0">
      <alignment vertical="center"/>
    </xf>
    <xf numFmtId="0" fontId="26" fillId="22" borderId="0" applyNumberFormat="0" applyBorder="0" applyAlignment="0" applyProtection="0">
      <alignment vertical="center"/>
    </xf>
    <xf numFmtId="0" fontId="34" fillId="13" borderId="13" applyNumberFormat="0" applyAlignment="0" applyProtection="0">
      <alignment vertical="center"/>
    </xf>
    <xf numFmtId="0" fontId="31" fillId="13" borderId="12" applyNumberFormat="0" applyAlignment="0" applyProtection="0">
      <alignment vertical="center"/>
    </xf>
    <xf numFmtId="0" fontId="20" fillId="3" borderId="8" applyNumberFormat="0" applyAlignment="0" applyProtection="0">
      <alignment vertical="center"/>
    </xf>
    <xf numFmtId="0" fontId="24" fillId="23" borderId="0" applyNumberFormat="0" applyBorder="0" applyAlignment="0" applyProtection="0">
      <alignment vertical="center"/>
    </xf>
    <xf numFmtId="0" fontId="26" fillId="6" borderId="0" applyNumberFormat="0" applyBorder="0" applyAlignment="0" applyProtection="0">
      <alignment vertical="center"/>
    </xf>
    <xf numFmtId="0" fontId="22" fillId="0" borderId="9" applyNumberFormat="0" applyFill="0" applyAlignment="0" applyProtection="0">
      <alignment vertical="center"/>
    </xf>
    <xf numFmtId="0" fontId="36" fillId="0" borderId="15" applyNumberFormat="0" applyFill="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24" fillId="27" borderId="0" applyNumberFormat="0" applyBorder="0" applyAlignment="0" applyProtection="0">
      <alignment vertical="center"/>
    </xf>
    <xf numFmtId="0" fontId="26" fillId="17" borderId="0" applyNumberFormat="0" applyBorder="0" applyAlignment="0" applyProtection="0">
      <alignment vertical="center"/>
    </xf>
    <xf numFmtId="0" fontId="24" fillId="16"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6" fillId="28" borderId="0" applyNumberFormat="0" applyBorder="0" applyAlignment="0" applyProtection="0">
      <alignment vertical="center"/>
    </xf>
    <xf numFmtId="0" fontId="26" fillId="14" borderId="0" applyNumberFormat="0" applyBorder="0" applyAlignment="0" applyProtection="0">
      <alignment vertical="center"/>
    </xf>
    <xf numFmtId="0" fontId="24" fillId="29" borderId="0" applyNumberFormat="0" applyBorder="0" applyAlignment="0" applyProtection="0">
      <alignment vertical="center"/>
    </xf>
    <xf numFmtId="0" fontId="24" fillId="21" borderId="0" applyNumberFormat="0" applyBorder="0" applyAlignment="0" applyProtection="0">
      <alignment vertical="center"/>
    </xf>
    <xf numFmtId="0" fontId="26" fillId="30" borderId="0" applyNumberFormat="0" applyBorder="0" applyAlignment="0" applyProtection="0">
      <alignment vertical="center"/>
    </xf>
    <xf numFmtId="0" fontId="24" fillId="20" borderId="0" applyNumberFormat="0" applyBorder="0" applyAlignment="0" applyProtection="0">
      <alignment vertical="center"/>
    </xf>
    <xf numFmtId="0" fontId="26" fillId="32" borderId="0" applyNumberFormat="0" applyBorder="0" applyAlignment="0" applyProtection="0">
      <alignment vertical="center"/>
    </xf>
    <xf numFmtId="0" fontId="26" fillId="31" borderId="0" applyNumberFormat="0" applyBorder="0" applyAlignment="0" applyProtection="0">
      <alignment vertical="center"/>
    </xf>
    <xf numFmtId="0" fontId="24" fillId="33" borderId="0" applyNumberFormat="0" applyBorder="0" applyAlignment="0" applyProtection="0">
      <alignment vertical="center"/>
    </xf>
    <xf numFmtId="0" fontId="26" fillId="26" borderId="0" applyNumberFormat="0" applyBorder="0" applyAlignment="0" applyProtection="0">
      <alignment vertical="center"/>
    </xf>
    <xf numFmtId="0" fontId="39" fillId="0" borderId="0">
      <alignment vertical="center"/>
    </xf>
    <xf numFmtId="0" fontId="39" fillId="0" borderId="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shrinkToFit="1"/>
    </xf>
    <xf numFmtId="176" fontId="9" fillId="0" borderId="2" xfId="0" applyNumberFormat="1" applyFont="1" applyFill="1" applyBorder="1" applyAlignment="1">
      <alignment horizontal="center" vertical="center" wrapText="1" shrinkToFit="1"/>
    </xf>
    <xf numFmtId="0" fontId="9"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177" fontId="3"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xf>
    <xf numFmtId="0" fontId="12" fillId="0" borderId="1" xfId="0" applyFont="1" applyFill="1" applyBorder="1" applyAlignment="1">
      <alignment horizontal="justify" vertical="center"/>
    </xf>
    <xf numFmtId="0" fontId="4" fillId="2" borderId="1" xfId="0" applyFont="1" applyFill="1" applyBorder="1" applyAlignment="1">
      <alignment horizontal="center" vertical="center" wrapText="1"/>
    </xf>
    <xf numFmtId="177" fontId="14" fillId="0" borderId="0" xfId="0" applyNumberFormat="1" applyFont="1" applyFill="1" applyAlignment="1">
      <alignment horizontal="center" vertical="center"/>
    </xf>
    <xf numFmtId="176" fontId="9" fillId="0" borderId="5" xfId="0" applyNumberFormat="1" applyFont="1" applyFill="1" applyBorder="1" applyAlignment="1">
      <alignment horizontal="center" vertical="center" wrapText="1" shrinkToFit="1"/>
    </xf>
    <xf numFmtId="176" fontId="15" fillId="0" borderId="6"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176" fontId="10" fillId="0" borderId="4" xfId="0" applyNumberFormat="1" applyFont="1" applyFill="1" applyBorder="1" applyAlignment="1">
      <alignment horizontal="center" vertical="center" wrapText="1" shrinkToFit="1"/>
    </xf>
    <xf numFmtId="176" fontId="16" fillId="0" borderId="7"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9" fontId="3" fillId="0" borderId="1" xfId="11" applyFont="1" applyFill="1" applyBorder="1" applyAlignment="1">
      <alignment horizontal="center" vertical="center" wrapText="1"/>
    </xf>
    <xf numFmtId="177" fontId="3" fillId="0" borderId="1" xfId="0" applyNumberFormat="1" applyFont="1" applyFill="1" applyBorder="1" applyAlignment="1">
      <alignment horizontal="right" vertical="center" wrapText="1"/>
    </xf>
    <xf numFmtId="177" fontId="3" fillId="0" borderId="1" xfId="11" applyNumberFormat="1" applyFont="1" applyFill="1" applyBorder="1" applyAlignment="1">
      <alignment horizontal="center" vertical="center" wrapText="1"/>
    </xf>
    <xf numFmtId="0" fontId="3" fillId="0" borderId="1" xfId="0" applyFont="1" applyFill="1" applyBorder="1" applyAlignment="1">
      <alignment vertical="center" wrapText="1"/>
    </xf>
    <xf numFmtId="179"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8" fillId="0" borderId="7" xfId="0" applyFont="1" applyFill="1" applyBorder="1" applyAlignment="1">
      <alignment vertical="center" wrapText="1"/>
    </xf>
    <xf numFmtId="57"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0"/>
  <sheetViews>
    <sheetView tabSelected="1" zoomScale="55" zoomScaleNormal="55" workbookViewId="0">
      <pane ySplit="6" topLeftCell="A7" activePane="bottomLeft" state="frozen"/>
      <selection/>
      <selection pane="bottomLeft" activeCell="A1" sqref="$A1:$XFD1"/>
    </sheetView>
  </sheetViews>
  <sheetFormatPr defaultColWidth="9" defaultRowHeight="30" customHeight="1"/>
  <cols>
    <col min="1" max="1" width="10.75" style="3" customWidth="1"/>
    <col min="2" max="2" width="43.875" style="4" customWidth="1"/>
    <col min="3" max="3" width="21.75" style="4" customWidth="1"/>
    <col min="4" max="4" width="24" style="3" customWidth="1"/>
    <col min="5" max="5" width="27.75" style="3" customWidth="1"/>
    <col min="6" max="6" width="22.625" style="5" customWidth="1"/>
    <col min="7" max="7" width="14.375" style="6" customWidth="1"/>
    <col min="8" max="8" width="23.625" style="7" hidden="1" customWidth="1"/>
    <col min="9" max="9" width="26.375" style="7" hidden="1" customWidth="1"/>
    <col min="10" max="10" width="21.125" style="7" hidden="1" customWidth="1"/>
    <col min="11" max="11" width="19.875" style="7" hidden="1" customWidth="1"/>
    <col min="12" max="12" width="21.75" style="7" hidden="1" customWidth="1"/>
    <col min="13" max="13" width="23" style="7" hidden="1" customWidth="1"/>
    <col min="14" max="14" width="17.5" style="7" customWidth="1"/>
    <col min="15" max="15" width="32.25" style="7" customWidth="1"/>
    <col min="16" max="17" width="27" style="7" hidden="1" customWidth="1"/>
    <col min="18" max="18" width="29.25" style="7" customWidth="1"/>
    <col min="19" max="19" width="56.1333333333333" style="7" customWidth="1"/>
    <col min="20" max="20" width="22.125" style="7" hidden="1" customWidth="1"/>
    <col min="21" max="16384" width="9" style="7"/>
  </cols>
  <sheetData>
    <row r="1" ht="50" hidden="1" customHeight="1" spans="1:1">
      <c r="A1" s="8" t="s">
        <v>0</v>
      </c>
    </row>
    <row r="2" ht="96.95" customHeight="1" spans="1:20">
      <c r="A2" s="9" t="s">
        <v>1</v>
      </c>
      <c r="B2" s="9"/>
      <c r="C2" s="9"/>
      <c r="D2" s="9"/>
      <c r="E2" s="9"/>
      <c r="F2" s="9"/>
      <c r="G2" s="9"/>
      <c r="H2" s="9"/>
      <c r="I2" s="9"/>
      <c r="J2" s="9"/>
      <c r="K2" s="9"/>
      <c r="L2" s="9"/>
      <c r="M2" s="9"/>
      <c r="N2" s="9"/>
      <c r="O2" s="9"/>
      <c r="P2" s="9"/>
      <c r="Q2" s="9"/>
      <c r="R2" s="9"/>
      <c r="S2" s="9"/>
      <c r="T2" s="9"/>
    </row>
    <row r="3" customFormat="1" ht="36" customHeight="1" spans="1:19">
      <c r="A3" s="10" t="s">
        <v>2</v>
      </c>
      <c r="B3" s="10"/>
      <c r="C3" s="10"/>
      <c r="D3" s="10"/>
      <c r="E3" s="10"/>
      <c r="F3" s="10"/>
      <c r="G3" s="10"/>
      <c r="H3" s="9"/>
      <c r="I3" s="9"/>
      <c r="J3" s="9"/>
      <c r="K3" s="9"/>
      <c r="L3" s="9"/>
      <c r="M3" s="9"/>
      <c r="N3" s="10"/>
      <c r="O3" s="10"/>
      <c r="P3" s="9"/>
      <c r="Q3" s="9"/>
      <c r="R3" s="10"/>
      <c r="S3" s="59" t="s">
        <v>3</v>
      </c>
    </row>
    <row r="4" s="1" customFormat="1" ht="117.95" customHeight="1" spans="1:20">
      <c r="A4" s="11" t="s">
        <v>4</v>
      </c>
      <c r="B4" s="12" t="s">
        <v>5</v>
      </c>
      <c r="C4" s="12" t="s">
        <v>6</v>
      </c>
      <c r="D4" s="11" t="s">
        <v>7</v>
      </c>
      <c r="E4" s="13" t="s">
        <v>8</v>
      </c>
      <c r="F4" s="13" t="s">
        <v>9</v>
      </c>
      <c r="G4" s="13" t="s">
        <v>10</v>
      </c>
      <c r="H4" s="14" t="s">
        <v>11</v>
      </c>
      <c r="I4" s="14" t="s">
        <v>12</v>
      </c>
      <c r="J4" s="14" t="s">
        <v>13</v>
      </c>
      <c r="K4" s="37" t="s">
        <v>14</v>
      </c>
      <c r="L4" s="38" t="s">
        <v>15</v>
      </c>
      <c r="M4" s="14" t="s">
        <v>16</v>
      </c>
      <c r="N4" s="11" t="s">
        <v>17</v>
      </c>
      <c r="O4" s="11" t="s">
        <v>18</v>
      </c>
      <c r="P4" s="39" t="s">
        <v>19</v>
      </c>
      <c r="Q4" s="39" t="s">
        <v>20</v>
      </c>
      <c r="R4" s="11" t="s">
        <v>21</v>
      </c>
      <c r="S4" s="11" t="s">
        <v>22</v>
      </c>
      <c r="T4" s="11" t="s">
        <v>23</v>
      </c>
    </row>
    <row r="5" s="1" customFormat="1" ht="33" customHeight="1" spans="1:20">
      <c r="A5" s="11"/>
      <c r="B5" s="15"/>
      <c r="C5" s="15"/>
      <c r="D5" s="16"/>
      <c r="E5" s="17" t="s">
        <v>24</v>
      </c>
      <c r="F5" s="17"/>
      <c r="G5" s="17"/>
      <c r="H5" s="17"/>
      <c r="I5" s="17"/>
      <c r="J5" s="17"/>
      <c r="K5" s="40"/>
      <c r="L5" s="41"/>
      <c r="M5" s="17"/>
      <c r="N5" s="42"/>
      <c r="O5" s="42" t="s">
        <v>25</v>
      </c>
      <c r="P5" s="42"/>
      <c r="Q5" s="42"/>
      <c r="R5" s="42" t="s">
        <v>26</v>
      </c>
      <c r="S5" s="11"/>
      <c r="T5" s="11"/>
    </row>
    <row r="6" s="2" customFormat="1" ht="39.95" customHeight="1" spans="1:20">
      <c r="A6" s="18"/>
      <c r="B6" s="19" t="s">
        <v>27</v>
      </c>
      <c r="C6" s="19"/>
      <c r="D6" s="19"/>
      <c r="E6" s="20">
        <f>SUM(E8:E46)</f>
        <v>77749107.6</v>
      </c>
      <c r="F6" s="18"/>
      <c r="G6" s="21"/>
      <c r="H6" s="21"/>
      <c r="I6" s="21"/>
      <c r="J6" s="21"/>
      <c r="K6" s="21"/>
      <c r="L6" s="21"/>
      <c r="M6" s="21"/>
      <c r="N6" s="21"/>
      <c r="O6" s="43">
        <f>SUM(O7,O25)</f>
        <v>0</v>
      </c>
      <c r="P6" s="43">
        <f>SUM(P8:P46)</f>
        <v>13467781.13</v>
      </c>
      <c r="Q6" s="43">
        <f>SUM(Q8:Q46)</f>
        <v>2158847.2</v>
      </c>
      <c r="R6" s="20">
        <f>SUM(R8:R46)</f>
        <v>77749107.6</v>
      </c>
      <c r="S6" s="43"/>
      <c r="T6" s="21"/>
    </row>
    <row r="7" s="2" customFormat="1" ht="65" customHeight="1" spans="1:20">
      <c r="A7" s="22" t="s">
        <v>28</v>
      </c>
      <c r="B7" s="23"/>
      <c r="C7" s="23"/>
      <c r="D7" s="23"/>
      <c r="E7" s="23"/>
      <c r="F7" s="11" t="s">
        <v>27</v>
      </c>
      <c r="G7" s="11"/>
      <c r="H7" s="11"/>
      <c r="I7" s="11"/>
      <c r="J7" s="11"/>
      <c r="K7" s="11"/>
      <c r="L7" s="11"/>
      <c r="M7" s="11"/>
      <c r="N7" s="11"/>
      <c r="O7" s="11">
        <f>SUM(O8:O24)</f>
        <v>-15688382.71</v>
      </c>
      <c r="P7" s="44"/>
      <c r="Q7" s="44"/>
      <c r="R7" s="44"/>
      <c r="S7" s="60"/>
      <c r="T7" s="60"/>
    </row>
    <row r="8" s="3" customFormat="1" ht="171" customHeight="1" spans="1:21">
      <c r="A8" s="24">
        <v>1</v>
      </c>
      <c r="B8" s="25" t="s">
        <v>29</v>
      </c>
      <c r="C8" s="25" t="s">
        <v>30</v>
      </c>
      <c r="D8" s="24" t="s">
        <v>31</v>
      </c>
      <c r="E8" s="26">
        <v>2350000</v>
      </c>
      <c r="F8" s="25" t="s">
        <v>31</v>
      </c>
      <c r="G8" s="24" t="s">
        <v>32</v>
      </c>
      <c r="H8" s="24" t="s">
        <v>33</v>
      </c>
      <c r="I8" s="24" t="s">
        <v>34</v>
      </c>
      <c r="J8" s="24">
        <v>0</v>
      </c>
      <c r="K8" s="24">
        <v>2350000</v>
      </c>
      <c r="L8" s="24">
        <v>0</v>
      </c>
      <c r="M8" s="24" t="s">
        <v>35</v>
      </c>
      <c r="N8" s="24" t="s">
        <v>36</v>
      </c>
      <c r="O8" s="45">
        <v>-730000</v>
      </c>
      <c r="P8" s="45">
        <v>730000</v>
      </c>
      <c r="Q8" s="45"/>
      <c r="R8" s="45">
        <f t="shared" ref="R8:R24" si="0">E8+O8</f>
        <v>1620000</v>
      </c>
      <c r="S8" s="45" t="s">
        <v>37</v>
      </c>
      <c r="T8" s="24">
        <v>2022.12</v>
      </c>
      <c r="U8" s="3" t="s">
        <v>38</v>
      </c>
    </row>
    <row r="9" s="3" customFormat="1" ht="120" customHeight="1" spans="1:21">
      <c r="A9" s="24">
        <v>2</v>
      </c>
      <c r="B9" s="25" t="s">
        <v>39</v>
      </c>
      <c r="C9" s="25" t="s">
        <v>30</v>
      </c>
      <c r="D9" s="24" t="s">
        <v>31</v>
      </c>
      <c r="E9" s="26">
        <v>200000</v>
      </c>
      <c r="F9" s="25" t="s">
        <v>31</v>
      </c>
      <c r="G9" s="24" t="s">
        <v>32</v>
      </c>
      <c r="H9" s="24" t="s">
        <v>40</v>
      </c>
      <c r="I9" s="24" t="s">
        <v>41</v>
      </c>
      <c r="J9" s="24">
        <v>0</v>
      </c>
      <c r="K9" s="24">
        <v>200000</v>
      </c>
      <c r="L9" s="24">
        <v>0</v>
      </c>
      <c r="M9" s="24">
        <v>2022.12</v>
      </c>
      <c r="N9" s="24" t="s">
        <v>36</v>
      </c>
      <c r="O9" s="45">
        <v>-200000</v>
      </c>
      <c r="P9" s="45">
        <v>1200000</v>
      </c>
      <c r="Q9" s="45"/>
      <c r="R9" s="45">
        <f t="shared" si="0"/>
        <v>0</v>
      </c>
      <c r="S9" s="45" t="s">
        <v>42</v>
      </c>
      <c r="T9" s="24"/>
      <c r="U9" s="3" t="s">
        <v>38</v>
      </c>
    </row>
    <row r="10" s="3" customFormat="1" ht="120" customHeight="1" spans="1:21">
      <c r="A10" s="24">
        <v>3</v>
      </c>
      <c r="B10" s="25" t="s">
        <v>43</v>
      </c>
      <c r="C10" s="25" t="s">
        <v>44</v>
      </c>
      <c r="D10" s="24" t="s">
        <v>45</v>
      </c>
      <c r="E10" s="26">
        <v>6300000</v>
      </c>
      <c r="F10" s="25" t="s">
        <v>46</v>
      </c>
      <c r="G10" s="24" t="s">
        <v>32</v>
      </c>
      <c r="H10" s="24" t="s">
        <v>47</v>
      </c>
      <c r="I10" s="24" t="s">
        <v>48</v>
      </c>
      <c r="J10" s="46">
        <v>0</v>
      </c>
      <c r="K10" s="26">
        <v>171000</v>
      </c>
      <c r="L10" s="47">
        <v>0</v>
      </c>
      <c r="M10" s="24"/>
      <c r="N10" s="24" t="s">
        <v>36</v>
      </c>
      <c r="O10" s="45">
        <v>-6300000</v>
      </c>
      <c r="P10" s="45">
        <v>6300000</v>
      </c>
      <c r="Q10" s="45"/>
      <c r="R10" s="45">
        <f t="shared" si="0"/>
        <v>0</v>
      </c>
      <c r="S10" s="45" t="s">
        <v>49</v>
      </c>
      <c r="T10" s="24"/>
      <c r="U10" s="3" t="s">
        <v>38</v>
      </c>
    </row>
    <row r="11" s="3" customFormat="1" ht="103" customHeight="1" spans="1:21">
      <c r="A11" s="24">
        <v>4</v>
      </c>
      <c r="B11" s="27" t="s">
        <v>50</v>
      </c>
      <c r="C11" s="25" t="s">
        <v>51</v>
      </c>
      <c r="D11" s="24" t="s">
        <v>52</v>
      </c>
      <c r="E11" s="26">
        <v>258480</v>
      </c>
      <c r="F11" s="25" t="s">
        <v>53</v>
      </c>
      <c r="G11" s="24" t="s">
        <v>36</v>
      </c>
      <c r="H11" s="24" t="s">
        <v>47</v>
      </c>
      <c r="I11" s="24" t="s">
        <v>48</v>
      </c>
      <c r="J11" s="46">
        <v>0</v>
      </c>
      <c r="K11" s="26">
        <v>258480</v>
      </c>
      <c r="L11" s="47">
        <v>0</v>
      </c>
      <c r="M11" s="24"/>
      <c r="N11" s="24" t="s">
        <v>36</v>
      </c>
      <c r="O11" s="45">
        <v>-172680</v>
      </c>
      <c r="P11" s="45">
        <v>172600</v>
      </c>
      <c r="Q11" s="45"/>
      <c r="R11" s="45">
        <f t="shared" si="0"/>
        <v>85800</v>
      </c>
      <c r="S11" s="45" t="s">
        <v>54</v>
      </c>
      <c r="T11" s="61">
        <v>44805</v>
      </c>
      <c r="U11" s="3" t="s">
        <v>38</v>
      </c>
    </row>
    <row r="12" s="3" customFormat="1" ht="106" customHeight="1" spans="1:21">
      <c r="A12" s="24">
        <v>5</v>
      </c>
      <c r="B12" s="27" t="s">
        <v>55</v>
      </c>
      <c r="C12" s="25" t="s">
        <v>51</v>
      </c>
      <c r="D12" s="24" t="s">
        <v>52</v>
      </c>
      <c r="E12" s="26">
        <v>154800</v>
      </c>
      <c r="F12" s="25" t="s">
        <v>56</v>
      </c>
      <c r="G12" s="24" t="s">
        <v>36</v>
      </c>
      <c r="H12" s="24" t="s">
        <v>47</v>
      </c>
      <c r="I12" s="24" t="s">
        <v>48</v>
      </c>
      <c r="J12" s="46">
        <v>0</v>
      </c>
      <c r="K12" s="26">
        <v>154800</v>
      </c>
      <c r="L12" s="47">
        <v>0</v>
      </c>
      <c r="M12" s="24"/>
      <c r="N12" s="24" t="s">
        <v>36</v>
      </c>
      <c r="O12" s="45">
        <v>-3600</v>
      </c>
      <c r="P12" s="45"/>
      <c r="Q12" s="45"/>
      <c r="R12" s="45">
        <f t="shared" si="0"/>
        <v>151200</v>
      </c>
      <c r="S12" s="45" t="s">
        <v>54</v>
      </c>
      <c r="T12" s="61">
        <v>44805</v>
      </c>
      <c r="U12" s="3" t="s">
        <v>38</v>
      </c>
    </row>
    <row r="13" s="3" customFormat="1" ht="120" customHeight="1" spans="1:21">
      <c r="A13" s="24">
        <v>6</v>
      </c>
      <c r="B13" s="25" t="s">
        <v>57</v>
      </c>
      <c r="C13" s="25" t="s">
        <v>30</v>
      </c>
      <c r="D13" s="24" t="s">
        <v>31</v>
      </c>
      <c r="E13" s="26">
        <v>4000000</v>
      </c>
      <c r="F13" s="25" t="s">
        <v>31</v>
      </c>
      <c r="G13" s="24" t="s">
        <v>32</v>
      </c>
      <c r="H13" s="24" t="s">
        <v>58</v>
      </c>
      <c r="I13" s="24" t="s">
        <v>48</v>
      </c>
      <c r="J13" s="24">
        <v>0</v>
      </c>
      <c r="K13" s="24">
        <v>4000000</v>
      </c>
      <c r="L13" s="26">
        <v>0</v>
      </c>
      <c r="M13" s="24">
        <v>2022.12</v>
      </c>
      <c r="N13" s="24" t="s">
        <v>36</v>
      </c>
      <c r="O13" s="45">
        <v>-4000000</v>
      </c>
      <c r="P13" s="45"/>
      <c r="Q13" s="45"/>
      <c r="R13" s="45">
        <f t="shared" si="0"/>
        <v>0</v>
      </c>
      <c r="S13" s="45" t="s">
        <v>59</v>
      </c>
      <c r="T13" s="24"/>
      <c r="U13" s="3" t="s">
        <v>38</v>
      </c>
    </row>
    <row r="14" s="3" customFormat="1" ht="120" customHeight="1" spans="1:21">
      <c r="A14" s="24">
        <v>7</v>
      </c>
      <c r="B14" s="25" t="s">
        <v>60</v>
      </c>
      <c r="C14" s="25" t="s">
        <v>30</v>
      </c>
      <c r="D14" s="24" t="s">
        <v>61</v>
      </c>
      <c r="E14" s="26">
        <v>1200000</v>
      </c>
      <c r="F14" s="25" t="s">
        <v>62</v>
      </c>
      <c r="G14" s="24" t="s">
        <v>32</v>
      </c>
      <c r="H14" s="24" t="s">
        <v>63</v>
      </c>
      <c r="I14" s="48" t="s">
        <v>64</v>
      </c>
      <c r="J14" s="49">
        <v>0</v>
      </c>
      <c r="K14" s="46">
        <f>E14-J14</f>
        <v>1200000</v>
      </c>
      <c r="L14" s="24">
        <v>0</v>
      </c>
      <c r="M14" s="24"/>
      <c r="N14" s="24" t="s">
        <v>36</v>
      </c>
      <c r="O14" s="45">
        <v>-1200000</v>
      </c>
      <c r="P14" s="45">
        <v>1200000</v>
      </c>
      <c r="Q14" s="45"/>
      <c r="R14" s="45">
        <f t="shared" si="0"/>
        <v>0</v>
      </c>
      <c r="S14" s="45" t="s">
        <v>65</v>
      </c>
      <c r="T14" s="24"/>
      <c r="U14" s="3" t="s">
        <v>38</v>
      </c>
    </row>
    <row r="15" s="3" customFormat="1" ht="111" customHeight="1" spans="1:21">
      <c r="A15" s="24">
        <v>8</v>
      </c>
      <c r="B15" s="25" t="s">
        <v>66</v>
      </c>
      <c r="C15" s="25" t="s">
        <v>30</v>
      </c>
      <c r="D15" s="24" t="s">
        <v>61</v>
      </c>
      <c r="E15" s="26">
        <v>6720000</v>
      </c>
      <c r="F15" s="25" t="s">
        <v>62</v>
      </c>
      <c r="G15" s="24" t="s">
        <v>32</v>
      </c>
      <c r="H15" s="24" t="s">
        <v>67</v>
      </c>
      <c r="I15" s="48" t="s">
        <v>48</v>
      </c>
      <c r="J15" s="49">
        <v>1228585.6</v>
      </c>
      <c r="K15" s="46">
        <f>E15-J15</f>
        <v>5491414.4</v>
      </c>
      <c r="L15" s="24">
        <v>0</v>
      </c>
      <c r="M15" s="24"/>
      <c r="N15" s="24" t="s">
        <v>36</v>
      </c>
      <c r="O15" s="45">
        <v>-1100000</v>
      </c>
      <c r="P15" s="45">
        <v>1100000</v>
      </c>
      <c r="Q15" s="45"/>
      <c r="R15" s="45">
        <f t="shared" si="0"/>
        <v>5620000</v>
      </c>
      <c r="S15" s="45" t="s">
        <v>68</v>
      </c>
      <c r="T15" s="24" t="s">
        <v>69</v>
      </c>
      <c r="U15" s="3" t="s">
        <v>38</v>
      </c>
    </row>
    <row r="16" s="3" customFormat="1" ht="120" customHeight="1" spans="1:21">
      <c r="A16" s="24">
        <v>9</v>
      </c>
      <c r="B16" s="25" t="s">
        <v>70</v>
      </c>
      <c r="C16" s="25" t="s">
        <v>30</v>
      </c>
      <c r="D16" s="24" t="s">
        <v>61</v>
      </c>
      <c r="E16" s="26">
        <v>12317007.6</v>
      </c>
      <c r="F16" s="25" t="s">
        <v>61</v>
      </c>
      <c r="G16" s="24" t="s">
        <v>32</v>
      </c>
      <c r="H16" s="28" t="s">
        <v>71</v>
      </c>
      <c r="I16" s="50" t="s">
        <v>72</v>
      </c>
      <c r="J16" s="49">
        <v>0</v>
      </c>
      <c r="K16" s="46">
        <f>E16-J16</f>
        <v>12317007.6</v>
      </c>
      <c r="L16" s="46">
        <v>12055843.2</v>
      </c>
      <c r="M16" s="46"/>
      <c r="N16" s="46" t="s">
        <v>36</v>
      </c>
      <c r="O16" s="45">
        <v>-261164.4</v>
      </c>
      <c r="P16" s="45">
        <v>261164.4</v>
      </c>
      <c r="Q16" s="45"/>
      <c r="R16" s="45">
        <f t="shared" si="0"/>
        <v>12055843.2</v>
      </c>
      <c r="S16" s="45" t="s">
        <v>73</v>
      </c>
      <c r="T16" s="46" t="s">
        <v>69</v>
      </c>
      <c r="U16" s="3" t="s">
        <v>38</v>
      </c>
    </row>
    <row r="17" s="3" customFormat="1" ht="120" customHeight="1" spans="1:21">
      <c r="A17" s="24">
        <v>10</v>
      </c>
      <c r="B17" s="25" t="s">
        <v>74</v>
      </c>
      <c r="C17" s="25" t="s">
        <v>30</v>
      </c>
      <c r="D17" s="24" t="s">
        <v>75</v>
      </c>
      <c r="E17" s="26">
        <v>1500000</v>
      </c>
      <c r="F17" s="25" t="s">
        <v>76</v>
      </c>
      <c r="G17" s="24" t="s">
        <v>36</v>
      </c>
      <c r="H17" s="24" t="s">
        <v>77</v>
      </c>
      <c r="I17" s="24"/>
      <c r="J17" s="24">
        <v>1432366.29</v>
      </c>
      <c r="K17" s="24">
        <v>67633.71</v>
      </c>
      <c r="L17" s="24">
        <v>0</v>
      </c>
      <c r="M17" s="24"/>
      <c r="N17" s="24" t="s">
        <v>36</v>
      </c>
      <c r="O17" s="45">
        <v>-67633.71</v>
      </c>
      <c r="P17" s="45">
        <v>67633.71</v>
      </c>
      <c r="Q17" s="45"/>
      <c r="R17" s="45">
        <f t="shared" si="0"/>
        <v>1432366.29</v>
      </c>
      <c r="S17" s="45" t="s">
        <v>78</v>
      </c>
      <c r="T17" s="24" t="s">
        <v>79</v>
      </c>
      <c r="U17" s="3" t="s">
        <v>38</v>
      </c>
    </row>
    <row r="18" s="3" customFormat="1" ht="120" customHeight="1" spans="1:21">
      <c r="A18" s="24">
        <v>11</v>
      </c>
      <c r="B18" s="25" t="s">
        <v>80</v>
      </c>
      <c r="C18" s="25" t="s">
        <v>30</v>
      </c>
      <c r="D18" s="24" t="s">
        <v>75</v>
      </c>
      <c r="E18" s="26">
        <v>1500000</v>
      </c>
      <c r="F18" s="25" t="s">
        <v>81</v>
      </c>
      <c r="G18" s="24" t="s">
        <v>36</v>
      </c>
      <c r="H18" s="24" t="s">
        <v>77</v>
      </c>
      <c r="I18" s="24"/>
      <c r="J18" s="24">
        <v>0</v>
      </c>
      <c r="K18" s="24">
        <v>1500000</v>
      </c>
      <c r="L18" s="24">
        <v>1375709.29</v>
      </c>
      <c r="M18" s="24"/>
      <c r="N18" s="24" t="s">
        <v>36</v>
      </c>
      <c r="O18" s="45">
        <v>-124290.71</v>
      </c>
      <c r="P18" s="45">
        <v>124290.71</v>
      </c>
      <c r="Q18" s="45"/>
      <c r="R18" s="45">
        <f t="shared" si="0"/>
        <v>1375709.29</v>
      </c>
      <c r="S18" s="45" t="s">
        <v>82</v>
      </c>
      <c r="T18" s="24" t="s">
        <v>79</v>
      </c>
      <c r="U18" s="3" t="s">
        <v>38</v>
      </c>
    </row>
    <row r="19" ht="120" customHeight="1" spans="1:21">
      <c r="A19" s="24">
        <v>12</v>
      </c>
      <c r="B19" s="25" t="s">
        <v>83</v>
      </c>
      <c r="C19" s="25" t="s">
        <v>30</v>
      </c>
      <c r="D19" s="29" t="s">
        <v>45</v>
      </c>
      <c r="E19" s="26">
        <v>2460000</v>
      </c>
      <c r="F19" s="30" t="s">
        <v>45</v>
      </c>
      <c r="G19" s="31" t="s">
        <v>32</v>
      </c>
      <c r="H19" s="32" t="s">
        <v>84</v>
      </c>
      <c r="I19" s="51"/>
      <c r="J19" s="46">
        <v>0</v>
      </c>
      <c r="K19" s="46">
        <v>2460000</v>
      </c>
      <c r="L19" s="46">
        <v>0</v>
      </c>
      <c r="M19" s="52"/>
      <c r="N19" s="24" t="s">
        <v>36</v>
      </c>
      <c r="O19" s="45">
        <v>-138000</v>
      </c>
      <c r="P19" s="45">
        <v>138000</v>
      </c>
      <c r="Q19" s="45"/>
      <c r="R19" s="45">
        <f t="shared" si="0"/>
        <v>2322000</v>
      </c>
      <c r="S19" s="45" t="s">
        <v>85</v>
      </c>
      <c r="T19" s="52">
        <v>44896</v>
      </c>
      <c r="U19" s="7" t="s">
        <v>38</v>
      </c>
    </row>
    <row r="20" s="3" customFormat="1" ht="120" customHeight="1" spans="1:21">
      <c r="A20" s="24">
        <v>13</v>
      </c>
      <c r="B20" s="25" t="s">
        <v>86</v>
      </c>
      <c r="C20" s="25" t="s">
        <v>30</v>
      </c>
      <c r="D20" s="24" t="s">
        <v>45</v>
      </c>
      <c r="E20" s="26">
        <v>3690000</v>
      </c>
      <c r="F20" s="25" t="s">
        <v>45</v>
      </c>
      <c r="G20" s="24" t="s">
        <v>32</v>
      </c>
      <c r="H20" s="24" t="s">
        <v>87</v>
      </c>
      <c r="I20" s="24"/>
      <c r="J20" s="46">
        <v>2865307.24</v>
      </c>
      <c r="K20" s="46">
        <v>824692.76</v>
      </c>
      <c r="L20" s="46">
        <v>0</v>
      </c>
      <c r="M20" s="52"/>
      <c r="N20" s="24" t="s">
        <v>36</v>
      </c>
      <c r="O20" s="45">
        <v>-4692.76</v>
      </c>
      <c r="P20" s="45">
        <v>4692.76</v>
      </c>
      <c r="Q20" s="45"/>
      <c r="R20" s="45">
        <f t="shared" si="0"/>
        <v>3685307.24</v>
      </c>
      <c r="S20" s="45" t="s">
        <v>85</v>
      </c>
      <c r="T20" s="52">
        <v>44896</v>
      </c>
      <c r="U20" s="3" t="s">
        <v>38</v>
      </c>
    </row>
    <row r="21" s="3" customFormat="1" ht="120" customHeight="1" spans="1:21">
      <c r="A21" s="24">
        <v>14</v>
      </c>
      <c r="B21" s="25" t="s">
        <v>88</v>
      </c>
      <c r="C21" s="25" t="s">
        <v>30</v>
      </c>
      <c r="D21" s="24" t="s">
        <v>52</v>
      </c>
      <c r="E21" s="26">
        <v>2400000</v>
      </c>
      <c r="F21" s="25" t="s">
        <v>89</v>
      </c>
      <c r="G21" s="24" t="s">
        <v>32</v>
      </c>
      <c r="H21" s="24" t="s">
        <v>47</v>
      </c>
      <c r="I21" s="24" t="s">
        <v>48</v>
      </c>
      <c r="J21" s="46">
        <v>800000</v>
      </c>
      <c r="K21" s="46">
        <v>1600000</v>
      </c>
      <c r="L21" s="47">
        <v>0</v>
      </c>
      <c r="M21" s="53">
        <v>44670</v>
      </c>
      <c r="N21" s="24" t="s">
        <v>36</v>
      </c>
      <c r="O21" s="45">
        <v>-172000</v>
      </c>
      <c r="P21" s="45">
        <v>172000</v>
      </c>
      <c r="Q21" s="45"/>
      <c r="R21" s="45">
        <f t="shared" si="0"/>
        <v>2228000</v>
      </c>
      <c r="S21" s="45" t="s">
        <v>90</v>
      </c>
      <c r="T21" s="61">
        <v>44805</v>
      </c>
      <c r="U21" s="3" t="s">
        <v>38</v>
      </c>
    </row>
    <row r="22" s="3" customFormat="1" ht="120" customHeight="1" spans="1:21">
      <c r="A22" s="24">
        <v>15</v>
      </c>
      <c r="B22" s="25" t="s">
        <v>91</v>
      </c>
      <c r="C22" s="25" t="s">
        <v>30</v>
      </c>
      <c r="D22" s="24" t="s">
        <v>75</v>
      </c>
      <c r="E22" s="26">
        <v>1500000</v>
      </c>
      <c r="F22" s="25" t="s">
        <v>81</v>
      </c>
      <c r="G22" s="24" t="s">
        <v>36</v>
      </c>
      <c r="H22" s="24" t="s">
        <v>77</v>
      </c>
      <c r="I22" s="24"/>
      <c r="J22" s="24">
        <v>0</v>
      </c>
      <c r="K22" s="24">
        <v>1500000</v>
      </c>
      <c r="L22" s="24">
        <v>887048.72</v>
      </c>
      <c r="M22" s="24"/>
      <c r="N22" s="24" t="s">
        <v>36</v>
      </c>
      <c r="O22" s="45">
        <v>-612951.28</v>
      </c>
      <c r="P22" s="45">
        <v>612951.28</v>
      </c>
      <c r="Q22" s="45"/>
      <c r="R22" s="45">
        <f t="shared" si="0"/>
        <v>887048.72</v>
      </c>
      <c r="S22" s="45" t="s">
        <v>92</v>
      </c>
      <c r="T22" s="24" t="s">
        <v>79</v>
      </c>
      <c r="U22" s="3" t="s">
        <v>38</v>
      </c>
    </row>
    <row r="23" s="3" customFormat="1" ht="120" customHeight="1" spans="1:21">
      <c r="A23" s="24">
        <v>16</v>
      </c>
      <c r="B23" s="25" t="s">
        <v>93</v>
      </c>
      <c r="C23" s="25" t="s">
        <v>30</v>
      </c>
      <c r="D23" s="24" t="s">
        <v>75</v>
      </c>
      <c r="E23" s="26">
        <v>1500000</v>
      </c>
      <c r="F23" s="25" t="s">
        <v>76</v>
      </c>
      <c r="G23" s="24" t="s">
        <v>36</v>
      </c>
      <c r="H23" s="24" t="s">
        <v>77</v>
      </c>
      <c r="I23" s="24"/>
      <c r="J23" s="24">
        <v>1192096.23</v>
      </c>
      <c r="K23" s="24">
        <v>307903.77</v>
      </c>
      <c r="L23" s="24">
        <v>91000</v>
      </c>
      <c r="M23" s="24"/>
      <c r="N23" s="24" t="s">
        <v>36</v>
      </c>
      <c r="O23" s="45">
        <v>-216903.77</v>
      </c>
      <c r="P23" s="45">
        <v>216903.77</v>
      </c>
      <c r="Q23" s="45"/>
      <c r="R23" s="45">
        <f t="shared" si="0"/>
        <v>1283096.23</v>
      </c>
      <c r="S23" s="45" t="s">
        <v>94</v>
      </c>
      <c r="T23" s="24" t="s">
        <v>79</v>
      </c>
      <c r="U23" s="3" t="s">
        <v>38</v>
      </c>
    </row>
    <row r="24" s="3" customFormat="1" ht="120" customHeight="1" spans="1:21">
      <c r="A24" s="24">
        <v>17</v>
      </c>
      <c r="B24" s="25" t="s">
        <v>95</v>
      </c>
      <c r="C24" s="25" t="s">
        <v>30</v>
      </c>
      <c r="D24" s="24" t="s">
        <v>75</v>
      </c>
      <c r="E24" s="26">
        <v>1500000</v>
      </c>
      <c r="F24" s="25" t="s">
        <v>96</v>
      </c>
      <c r="G24" s="24" t="s">
        <v>36</v>
      </c>
      <c r="H24" s="24" t="s">
        <v>77</v>
      </c>
      <c r="I24" s="24"/>
      <c r="J24" s="24">
        <v>0</v>
      </c>
      <c r="K24" s="24">
        <v>1500000</v>
      </c>
      <c r="L24" s="24">
        <v>1115533.92</v>
      </c>
      <c r="M24" s="24"/>
      <c r="N24" s="24" t="s">
        <v>36</v>
      </c>
      <c r="O24" s="45">
        <v>-384466.08</v>
      </c>
      <c r="P24" s="45">
        <v>384466.08</v>
      </c>
      <c r="Q24" s="45"/>
      <c r="R24" s="45">
        <f t="shared" si="0"/>
        <v>1115533.92</v>
      </c>
      <c r="S24" s="45" t="s">
        <v>97</v>
      </c>
      <c r="T24" s="24" t="s">
        <v>79</v>
      </c>
      <c r="U24" s="3" t="s">
        <v>38</v>
      </c>
    </row>
    <row r="25" s="3" customFormat="1" ht="65" customHeight="1" spans="1:20">
      <c r="A25" s="22" t="s">
        <v>98</v>
      </c>
      <c r="B25" s="23"/>
      <c r="C25" s="23"/>
      <c r="D25" s="23"/>
      <c r="E25" s="23"/>
      <c r="F25" s="11" t="s">
        <v>27</v>
      </c>
      <c r="G25" s="11"/>
      <c r="H25" s="11"/>
      <c r="I25" s="11"/>
      <c r="J25" s="11"/>
      <c r="K25" s="11"/>
      <c r="L25" s="11"/>
      <c r="M25" s="11"/>
      <c r="N25" s="11"/>
      <c r="O25" s="11">
        <f>SUM(O26:O46)</f>
        <v>15688382.71</v>
      </c>
      <c r="P25" s="44"/>
      <c r="Q25" s="44"/>
      <c r="R25" s="44"/>
      <c r="S25" s="60"/>
      <c r="T25" s="60"/>
    </row>
    <row r="26" s="3" customFormat="1" ht="80" customHeight="1" spans="1:21">
      <c r="A26" s="24">
        <v>1</v>
      </c>
      <c r="B26" s="25" t="s">
        <v>99</v>
      </c>
      <c r="C26" s="25" t="s">
        <v>30</v>
      </c>
      <c r="D26" s="24" t="s">
        <v>52</v>
      </c>
      <c r="E26" s="26">
        <v>1150000</v>
      </c>
      <c r="F26" s="25" t="s">
        <v>89</v>
      </c>
      <c r="G26" s="24" t="s">
        <v>32</v>
      </c>
      <c r="H26" s="24" t="s">
        <v>47</v>
      </c>
      <c r="I26" s="24" t="s">
        <v>48</v>
      </c>
      <c r="J26" s="46">
        <v>600000</v>
      </c>
      <c r="K26" s="46">
        <v>550000</v>
      </c>
      <c r="L26" s="47">
        <v>0</v>
      </c>
      <c r="M26" s="53">
        <v>44670</v>
      </c>
      <c r="N26" s="24" t="s">
        <v>36</v>
      </c>
      <c r="O26" s="45">
        <v>172000</v>
      </c>
      <c r="P26" s="45"/>
      <c r="Q26" s="45">
        <v>172000</v>
      </c>
      <c r="R26" s="45">
        <f t="shared" ref="R26:R36" si="1">E26+O26</f>
        <v>1322000</v>
      </c>
      <c r="S26" s="45" t="s">
        <v>100</v>
      </c>
      <c r="T26" s="61">
        <v>44805</v>
      </c>
      <c r="U26" s="3" t="s">
        <v>101</v>
      </c>
    </row>
    <row r="27" s="3" customFormat="1" ht="80" customHeight="1" spans="1:21">
      <c r="A27" s="24">
        <v>2</v>
      </c>
      <c r="B27" s="25" t="s">
        <v>102</v>
      </c>
      <c r="C27" s="25" t="s">
        <v>30</v>
      </c>
      <c r="D27" s="24" t="s">
        <v>31</v>
      </c>
      <c r="E27" s="26">
        <v>400000</v>
      </c>
      <c r="F27" s="25" t="s">
        <v>31</v>
      </c>
      <c r="G27" s="24" t="s">
        <v>32</v>
      </c>
      <c r="H27" s="24" t="s">
        <v>103</v>
      </c>
      <c r="I27" s="24" t="s">
        <v>104</v>
      </c>
      <c r="J27" s="24">
        <v>0</v>
      </c>
      <c r="K27" s="24">
        <v>400000</v>
      </c>
      <c r="L27" s="24">
        <v>0</v>
      </c>
      <c r="M27" s="24"/>
      <c r="N27" s="24" t="s">
        <v>36</v>
      </c>
      <c r="O27" s="45">
        <v>9647.2</v>
      </c>
      <c r="P27" s="45"/>
      <c r="Q27" s="45">
        <v>9647.2</v>
      </c>
      <c r="R27" s="45">
        <f t="shared" si="1"/>
        <v>409647.2</v>
      </c>
      <c r="S27" s="45" t="s">
        <v>105</v>
      </c>
      <c r="T27" s="24">
        <v>2022.12</v>
      </c>
      <c r="U27" s="3" t="s">
        <v>101</v>
      </c>
    </row>
    <row r="28" s="3" customFormat="1" ht="190" customHeight="1" spans="1:21">
      <c r="A28" s="24">
        <v>3</v>
      </c>
      <c r="B28" s="25" t="s">
        <v>106</v>
      </c>
      <c r="C28" s="25" t="s">
        <v>30</v>
      </c>
      <c r="D28" s="24" t="s">
        <v>31</v>
      </c>
      <c r="E28" s="26">
        <v>11850000</v>
      </c>
      <c r="F28" s="25" t="s">
        <v>107</v>
      </c>
      <c r="G28" s="24" t="s">
        <v>36</v>
      </c>
      <c r="H28" s="24" t="s">
        <v>108</v>
      </c>
      <c r="I28" s="24" t="s">
        <v>109</v>
      </c>
      <c r="J28" s="24">
        <v>0</v>
      </c>
      <c r="K28" s="24">
        <v>11850000</v>
      </c>
      <c r="L28" s="24">
        <v>0</v>
      </c>
      <c r="M28" s="45">
        <v>2022.1</v>
      </c>
      <c r="N28" s="24" t="s">
        <v>36</v>
      </c>
      <c r="O28" s="45">
        <f>420352.8+1220000+261164.4</f>
        <v>1901517.2</v>
      </c>
      <c r="P28" s="45"/>
      <c r="Q28" s="45"/>
      <c r="R28" s="45">
        <f t="shared" si="1"/>
        <v>13751517.2</v>
      </c>
      <c r="S28" s="45" t="s">
        <v>110</v>
      </c>
      <c r="T28" s="24">
        <v>2022.12</v>
      </c>
      <c r="U28" s="3" t="s">
        <v>101</v>
      </c>
    </row>
    <row r="29" s="3" customFormat="1" ht="80" customHeight="1" spans="1:21">
      <c r="A29" s="24">
        <v>4</v>
      </c>
      <c r="B29" s="25" t="s">
        <v>111</v>
      </c>
      <c r="C29" s="25" t="s">
        <v>30</v>
      </c>
      <c r="D29" s="24" t="s">
        <v>61</v>
      </c>
      <c r="E29" s="26">
        <v>534000</v>
      </c>
      <c r="F29" s="25" t="s">
        <v>61</v>
      </c>
      <c r="G29" s="24" t="s">
        <v>32</v>
      </c>
      <c r="H29" s="24" t="s">
        <v>67</v>
      </c>
      <c r="I29" s="48" t="s">
        <v>48</v>
      </c>
      <c r="J29" s="49">
        <v>34920</v>
      </c>
      <c r="K29" s="46">
        <f>E29-J29</f>
        <v>499080</v>
      </c>
      <c r="L29" s="24">
        <v>0</v>
      </c>
      <c r="M29" s="24"/>
      <c r="N29" s="24" t="s">
        <v>36</v>
      </c>
      <c r="O29" s="45">
        <v>630000</v>
      </c>
      <c r="P29" s="45"/>
      <c r="Q29" s="45">
        <v>630000</v>
      </c>
      <c r="R29" s="45">
        <f t="shared" si="1"/>
        <v>1164000</v>
      </c>
      <c r="S29" s="45" t="s">
        <v>112</v>
      </c>
      <c r="T29" s="24" t="s">
        <v>69</v>
      </c>
      <c r="U29" s="3" t="s">
        <v>101</v>
      </c>
    </row>
    <row r="30" s="3" customFormat="1" ht="80" customHeight="1" spans="1:21">
      <c r="A30" s="24">
        <v>5</v>
      </c>
      <c r="B30" s="25" t="s">
        <v>113</v>
      </c>
      <c r="C30" s="25" t="s">
        <v>30</v>
      </c>
      <c r="D30" s="24" t="s">
        <v>31</v>
      </c>
      <c r="E30" s="26">
        <v>2550000</v>
      </c>
      <c r="F30" s="25" t="s">
        <v>31</v>
      </c>
      <c r="G30" s="24" t="s">
        <v>32</v>
      </c>
      <c r="H30" s="24" t="s">
        <v>114</v>
      </c>
      <c r="I30" s="24" t="s">
        <v>48</v>
      </c>
      <c r="J30" s="24">
        <v>0</v>
      </c>
      <c r="K30" s="24">
        <v>2550000</v>
      </c>
      <c r="L30" s="24">
        <v>0</v>
      </c>
      <c r="M30" s="54">
        <v>2022.12</v>
      </c>
      <c r="N30" s="24" t="s">
        <v>36</v>
      </c>
      <c r="O30" s="45">
        <v>80000</v>
      </c>
      <c r="P30" s="45"/>
      <c r="Q30" s="45"/>
      <c r="R30" s="45">
        <f t="shared" si="1"/>
        <v>2630000</v>
      </c>
      <c r="S30" s="45" t="s">
        <v>115</v>
      </c>
      <c r="T30" s="24">
        <v>2022.12</v>
      </c>
      <c r="U30" s="3" t="s">
        <v>101</v>
      </c>
    </row>
    <row r="31" s="3" customFormat="1" ht="80" customHeight="1" spans="1:21">
      <c r="A31" s="24">
        <v>6</v>
      </c>
      <c r="B31" s="27" t="s">
        <v>116</v>
      </c>
      <c r="C31" s="25" t="s">
        <v>51</v>
      </c>
      <c r="D31" s="24" t="s">
        <v>52</v>
      </c>
      <c r="E31" s="26">
        <v>1084820</v>
      </c>
      <c r="F31" s="25" t="s">
        <v>89</v>
      </c>
      <c r="G31" s="24" t="s">
        <v>36</v>
      </c>
      <c r="H31" s="24" t="s">
        <v>117</v>
      </c>
      <c r="I31" s="24" t="s">
        <v>48</v>
      </c>
      <c r="J31" s="46">
        <v>0</v>
      </c>
      <c r="K31" s="26">
        <v>1084820</v>
      </c>
      <c r="L31" s="47">
        <v>0</v>
      </c>
      <c r="M31" s="24"/>
      <c r="N31" s="24" t="s">
        <v>36</v>
      </c>
      <c r="O31" s="45">
        <v>176280</v>
      </c>
      <c r="P31" s="45"/>
      <c r="Q31" s="45">
        <v>172600</v>
      </c>
      <c r="R31" s="45">
        <f t="shared" si="1"/>
        <v>1261100</v>
      </c>
      <c r="S31" s="45" t="s">
        <v>118</v>
      </c>
      <c r="T31" s="61">
        <v>44805</v>
      </c>
      <c r="U31" s="3" t="s">
        <v>101</v>
      </c>
    </row>
    <row r="32" s="3" customFormat="1" ht="80" customHeight="1" spans="1:21">
      <c r="A32" s="24">
        <v>7</v>
      </c>
      <c r="B32" s="27" t="s">
        <v>119</v>
      </c>
      <c r="C32" s="25" t="s">
        <v>30</v>
      </c>
      <c r="D32" s="24" t="s">
        <v>31</v>
      </c>
      <c r="E32" s="26">
        <v>0</v>
      </c>
      <c r="F32" s="25" t="s">
        <v>120</v>
      </c>
      <c r="G32" s="24" t="s">
        <v>32</v>
      </c>
      <c r="H32" s="24"/>
      <c r="I32" s="24"/>
      <c r="J32" s="46"/>
      <c r="K32" s="26"/>
      <c r="L32" s="47"/>
      <c r="M32" s="24"/>
      <c r="N32" s="24" t="s">
        <v>36</v>
      </c>
      <c r="O32" s="45">
        <v>500000</v>
      </c>
      <c r="P32" s="45">
        <v>500000</v>
      </c>
      <c r="Q32" s="45" t="s">
        <v>121</v>
      </c>
      <c r="R32" s="45">
        <f t="shared" si="1"/>
        <v>500000</v>
      </c>
      <c r="S32" s="45" t="s">
        <v>121</v>
      </c>
      <c r="T32" s="24">
        <v>2022.12</v>
      </c>
      <c r="U32" s="3" t="s">
        <v>101</v>
      </c>
    </row>
    <row r="33" s="3" customFormat="1" ht="80" customHeight="1" spans="1:21">
      <c r="A33" s="24">
        <v>8</v>
      </c>
      <c r="B33" s="25" t="s">
        <v>122</v>
      </c>
      <c r="C33" s="25" t="s">
        <v>30</v>
      </c>
      <c r="D33" s="24" t="s">
        <v>61</v>
      </c>
      <c r="E33" s="26">
        <v>630000</v>
      </c>
      <c r="F33" s="25" t="s">
        <v>61</v>
      </c>
      <c r="G33" s="24" t="s">
        <v>32</v>
      </c>
      <c r="H33" s="24" t="s">
        <v>67</v>
      </c>
      <c r="I33" s="48" t="s">
        <v>48</v>
      </c>
      <c r="J33" s="49">
        <v>0</v>
      </c>
      <c r="K33" s="46">
        <f>E33-J33</f>
        <v>630000</v>
      </c>
      <c r="L33" s="24">
        <v>0</v>
      </c>
      <c r="M33" s="24"/>
      <c r="N33" s="24" t="s">
        <v>36</v>
      </c>
      <c r="O33" s="45">
        <v>1174600</v>
      </c>
      <c r="P33" s="45"/>
      <c r="Q33" s="45">
        <v>1174600</v>
      </c>
      <c r="R33" s="45">
        <f t="shared" si="1"/>
        <v>1804600</v>
      </c>
      <c r="S33" s="45" t="s">
        <v>123</v>
      </c>
      <c r="T33" s="24" t="s">
        <v>69</v>
      </c>
      <c r="U33" s="3" t="s">
        <v>101</v>
      </c>
    </row>
    <row r="34" s="3" customFormat="1" ht="173" customHeight="1" spans="1:21">
      <c r="A34" s="24">
        <v>9</v>
      </c>
      <c r="B34" s="25" t="s">
        <v>124</v>
      </c>
      <c r="C34" s="25" t="s">
        <v>30</v>
      </c>
      <c r="D34" s="24" t="s">
        <v>75</v>
      </c>
      <c r="E34" s="26">
        <v>10000000</v>
      </c>
      <c r="F34" s="25" t="s">
        <v>125</v>
      </c>
      <c r="G34" s="24" t="s">
        <v>36</v>
      </c>
      <c r="H34" s="24" t="s">
        <v>126</v>
      </c>
      <c r="I34" s="24"/>
      <c r="J34" s="24">
        <v>0</v>
      </c>
      <c r="K34" s="24">
        <v>10000000</v>
      </c>
      <c r="L34" s="24">
        <v>0</v>
      </c>
      <c r="M34" s="24"/>
      <c r="N34" s="24" t="s">
        <v>36</v>
      </c>
      <c r="O34" s="45">
        <v>1123167.13</v>
      </c>
      <c r="P34" s="45"/>
      <c r="Q34" s="45"/>
      <c r="R34" s="45">
        <f t="shared" si="1"/>
        <v>11123167.13</v>
      </c>
      <c r="S34" s="45" t="s">
        <v>127</v>
      </c>
      <c r="T34" s="24" t="s">
        <v>69</v>
      </c>
      <c r="U34" s="3" t="s">
        <v>101</v>
      </c>
    </row>
    <row r="35" s="3" customFormat="1" ht="80" customHeight="1" spans="1:21">
      <c r="A35" s="24">
        <v>10</v>
      </c>
      <c r="B35" s="33" t="s">
        <v>128</v>
      </c>
      <c r="C35" s="25" t="s">
        <v>30</v>
      </c>
      <c r="D35" s="24" t="s">
        <v>61</v>
      </c>
      <c r="E35" s="26">
        <v>0</v>
      </c>
      <c r="F35" s="25" t="s">
        <v>61</v>
      </c>
      <c r="G35" s="24" t="s">
        <v>32</v>
      </c>
      <c r="H35" s="24"/>
      <c r="I35" s="24"/>
      <c r="J35" s="46"/>
      <c r="K35" s="26"/>
      <c r="L35" s="47"/>
      <c r="M35" s="24"/>
      <c r="N35" s="24" t="s">
        <v>36</v>
      </c>
      <c r="O35" s="46">
        <v>495400</v>
      </c>
      <c r="P35" s="45"/>
      <c r="Q35" s="45"/>
      <c r="R35" s="45">
        <f t="shared" si="1"/>
        <v>495400</v>
      </c>
      <c r="S35" s="45" t="s">
        <v>129</v>
      </c>
      <c r="T35" s="24" t="s">
        <v>69</v>
      </c>
      <c r="U35" s="3" t="s">
        <v>101</v>
      </c>
    </row>
    <row r="36" s="3" customFormat="1" ht="80" customHeight="1" spans="1:21">
      <c r="A36" s="24">
        <v>11</v>
      </c>
      <c r="B36" s="34" t="s">
        <v>130</v>
      </c>
      <c r="C36" s="25" t="s">
        <v>44</v>
      </c>
      <c r="D36" s="24" t="s">
        <v>45</v>
      </c>
      <c r="E36" s="26">
        <v>0</v>
      </c>
      <c r="F36" s="25" t="s">
        <v>46</v>
      </c>
      <c r="G36" s="24" t="s">
        <v>32</v>
      </c>
      <c r="H36" s="35" t="s">
        <v>32</v>
      </c>
      <c r="I36" s="55" t="s">
        <v>36</v>
      </c>
      <c r="J36" s="46"/>
      <c r="K36" s="26"/>
      <c r="L36" s="47"/>
      <c r="M36" s="24"/>
      <c r="N36" s="24" t="s">
        <v>36</v>
      </c>
      <c r="O36" s="46">
        <v>6300000</v>
      </c>
      <c r="P36" s="45"/>
      <c r="Q36" s="45"/>
      <c r="R36" s="45">
        <f t="shared" si="1"/>
        <v>6300000</v>
      </c>
      <c r="S36" s="45" t="s">
        <v>131</v>
      </c>
      <c r="T36" s="24">
        <v>2022.12</v>
      </c>
      <c r="U36" s="3" t="s">
        <v>101</v>
      </c>
    </row>
    <row r="37" s="3" customFormat="1" ht="80" customHeight="1" spans="1:21">
      <c r="A37" s="24">
        <v>12</v>
      </c>
      <c r="B37" s="33" t="s">
        <v>132</v>
      </c>
      <c r="C37" s="25" t="s">
        <v>30</v>
      </c>
      <c r="D37" s="24" t="s">
        <v>45</v>
      </c>
      <c r="E37" s="26">
        <v>0</v>
      </c>
      <c r="F37" s="25" t="s">
        <v>133</v>
      </c>
      <c r="G37" s="24" t="s">
        <v>32</v>
      </c>
      <c r="H37" s="35" t="s">
        <v>32</v>
      </c>
      <c r="I37" s="55" t="s">
        <v>36</v>
      </c>
      <c r="J37" s="46"/>
      <c r="K37" s="26"/>
      <c r="L37" s="47"/>
      <c r="M37" s="24"/>
      <c r="N37" s="24" t="s">
        <v>36</v>
      </c>
      <c r="O37" s="46">
        <v>142692.76</v>
      </c>
      <c r="P37" s="45"/>
      <c r="Q37" s="45"/>
      <c r="R37" s="45">
        <f t="shared" ref="R37:R46" si="2">E37+O37</f>
        <v>142692.76</v>
      </c>
      <c r="S37" s="45" t="s">
        <v>134</v>
      </c>
      <c r="T37" s="24">
        <v>2022.12</v>
      </c>
      <c r="U37" s="3" t="s">
        <v>101</v>
      </c>
    </row>
    <row r="38" s="3" customFormat="1" ht="80" customHeight="1" spans="1:21">
      <c r="A38" s="24">
        <v>13</v>
      </c>
      <c r="B38" s="25" t="s">
        <v>135</v>
      </c>
      <c r="C38" s="25" t="s">
        <v>30</v>
      </c>
      <c r="D38" s="24" t="s">
        <v>75</v>
      </c>
      <c r="E38" s="26">
        <v>0</v>
      </c>
      <c r="F38" s="24" t="s">
        <v>75</v>
      </c>
      <c r="G38" s="24" t="s">
        <v>36</v>
      </c>
      <c r="H38" s="24" t="s">
        <v>36</v>
      </c>
      <c r="I38" s="56">
        <v>283078.42</v>
      </c>
      <c r="J38" s="57">
        <v>283078.42</v>
      </c>
      <c r="K38" s="58" t="s">
        <v>136</v>
      </c>
      <c r="L38" s="24" t="s">
        <v>79</v>
      </c>
      <c r="M38" s="24"/>
      <c r="N38" s="24" t="s">
        <v>36</v>
      </c>
      <c r="O38" s="46">
        <v>283078.42</v>
      </c>
      <c r="P38" s="57">
        <v>283078.42</v>
      </c>
      <c r="Q38" s="58" t="s">
        <v>136</v>
      </c>
      <c r="R38" s="46">
        <f t="shared" si="2"/>
        <v>283078.42</v>
      </c>
      <c r="S38" s="25" t="s">
        <v>136</v>
      </c>
      <c r="T38" s="24" t="s">
        <v>79</v>
      </c>
      <c r="U38" s="3" t="s">
        <v>101</v>
      </c>
    </row>
    <row r="39" s="3" customFormat="1" ht="80" customHeight="1" spans="1:21">
      <c r="A39" s="24">
        <v>14</v>
      </c>
      <c r="B39" s="31" t="s">
        <v>137</v>
      </c>
      <c r="C39" s="24" t="s">
        <v>30</v>
      </c>
      <c r="D39" s="31" t="s">
        <v>31</v>
      </c>
      <c r="E39" s="26">
        <v>0</v>
      </c>
      <c r="F39" s="31" t="s">
        <v>138</v>
      </c>
      <c r="G39" s="31" t="s">
        <v>32</v>
      </c>
      <c r="H39" s="24"/>
      <c r="I39" s="56"/>
      <c r="J39" s="57"/>
      <c r="K39" s="58"/>
      <c r="L39" s="24"/>
      <c r="M39" s="24"/>
      <c r="N39" s="24" t="s">
        <v>36</v>
      </c>
      <c r="O39" s="46">
        <v>500000</v>
      </c>
      <c r="P39" s="57"/>
      <c r="Q39" s="58"/>
      <c r="R39" s="46">
        <f t="shared" si="2"/>
        <v>500000</v>
      </c>
      <c r="S39" s="45" t="s">
        <v>139</v>
      </c>
      <c r="T39" s="24">
        <v>2022.12</v>
      </c>
      <c r="U39" s="3" t="s">
        <v>101</v>
      </c>
    </row>
    <row r="40" s="3" customFormat="1" ht="80" customHeight="1" spans="1:21">
      <c r="A40" s="24">
        <v>15</v>
      </c>
      <c r="B40" s="31" t="s">
        <v>140</v>
      </c>
      <c r="C40" s="24" t="s">
        <v>30</v>
      </c>
      <c r="D40" s="31" t="s">
        <v>31</v>
      </c>
      <c r="E40" s="26">
        <v>0</v>
      </c>
      <c r="F40" s="31" t="s">
        <v>141</v>
      </c>
      <c r="G40" s="31" t="s">
        <v>32</v>
      </c>
      <c r="H40" s="24"/>
      <c r="I40" s="56"/>
      <c r="J40" s="57"/>
      <c r="K40" s="58"/>
      <c r="L40" s="24"/>
      <c r="M40" s="24"/>
      <c r="N40" s="24" t="s">
        <v>36</v>
      </c>
      <c r="O40" s="46">
        <v>300000</v>
      </c>
      <c r="P40" s="57"/>
      <c r="Q40" s="58"/>
      <c r="R40" s="46">
        <f t="shared" si="2"/>
        <v>300000</v>
      </c>
      <c r="S40" s="45" t="s">
        <v>142</v>
      </c>
      <c r="T40" s="24">
        <v>2022.12</v>
      </c>
      <c r="U40" s="3" t="s">
        <v>101</v>
      </c>
    </row>
    <row r="41" s="3" customFormat="1" ht="80" customHeight="1" spans="1:21">
      <c r="A41" s="24">
        <v>16</v>
      </c>
      <c r="B41" s="31" t="s">
        <v>143</v>
      </c>
      <c r="C41" s="24" t="s">
        <v>30</v>
      </c>
      <c r="D41" s="31" t="s">
        <v>31</v>
      </c>
      <c r="E41" s="26">
        <v>0</v>
      </c>
      <c r="F41" s="31" t="s">
        <v>144</v>
      </c>
      <c r="G41" s="31" t="s">
        <v>32</v>
      </c>
      <c r="H41" s="24"/>
      <c r="I41" s="56"/>
      <c r="J41" s="57"/>
      <c r="K41" s="58"/>
      <c r="L41" s="24"/>
      <c r="M41" s="24"/>
      <c r="N41" s="24" t="s">
        <v>36</v>
      </c>
      <c r="O41" s="46">
        <v>300000</v>
      </c>
      <c r="P41" s="57"/>
      <c r="Q41" s="58"/>
      <c r="R41" s="46">
        <f t="shared" si="2"/>
        <v>300000</v>
      </c>
      <c r="S41" s="45" t="s">
        <v>142</v>
      </c>
      <c r="T41" s="24">
        <v>2022.12</v>
      </c>
      <c r="U41" s="3" t="s">
        <v>101</v>
      </c>
    </row>
    <row r="42" s="3" customFormat="1" ht="80" customHeight="1" spans="1:21">
      <c r="A42" s="24">
        <v>17</v>
      </c>
      <c r="B42" s="31" t="s">
        <v>145</v>
      </c>
      <c r="C42" s="24" t="s">
        <v>30</v>
      </c>
      <c r="D42" s="31" t="s">
        <v>31</v>
      </c>
      <c r="E42" s="26">
        <v>0</v>
      </c>
      <c r="F42" s="31" t="s">
        <v>146</v>
      </c>
      <c r="G42" s="31" t="s">
        <v>32</v>
      </c>
      <c r="H42" s="24"/>
      <c r="I42" s="56"/>
      <c r="J42" s="57"/>
      <c r="K42" s="58"/>
      <c r="L42" s="24"/>
      <c r="M42" s="24"/>
      <c r="N42" s="24" t="s">
        <v>36</v>
      </c>
      <c r="O42" s="46">
        <v>300000</v>
      </c>
      <c r="P42" s="57"/>
      <c r="Q42" s="58"/>
      <c r="R42" s="46">
        <f t="shared" si="2"/>
        <v>300000</v>
      </c>
      <c r="S42" s="45" t="s">
        <v>142</v>
      </c>
      <c r="T42" s="24">
        <v>2022.12</v>
      </c>
      <c r="U42" s="3" t="s">
        <v>101</v>
      </c>
    </row>
    <row r="43" s="3" customFormat="1" ht="80" customHeight="1" spans="1:21">
      <c r="A43" s="24">
        <v>18</v>
      </c>
      <c r="B43" s="31" t="s">
        <v>147</v>
      </c>
      <c r="C43" s="24" t="s">
        <v>30</v>
      </c>
      <c r="D43" s="31" t="s">
        <v>31</v>
      </c>
      <c r="E43" s="26">
        <v>0</v>
      </c>
      <c r="F43" s="31" t="s">
        <v>148</v>
      </c>
      <c r="G43" s="31" t="s">
        <v>32</v>
      </c>
      <c r="H43" s="24"/>
      <c r="I43" s="56"/>
      <c r="J43" s="57"/>
      <c r="K43" s="58"/>
      <c r="L43" s="24"/>
      <c r="M43" s="24"/>
      <c r="N43" s="24" t="s">
        <v>36</v>
      </c>
      <c r="O43" s="46">
        <v>500000</v>
      </c>
      <c r="P43" s="57"/>
      <c r="Q43" s="58"/>
      <c r="R43" s="46">
        <f t="shared" si="2"/>
        <v>500000</v>
      </c>
      <c r="S43" s="45" t="s">
        <v>149</v>
      </c>
      <c r="T43" s="24">
        <v>2022.12</v>
      </c>
      <c r="U43" s="3" t="s">
        <v>101</v>
      </c>
    </row>
    <row r="44" s="3" customFormat="1" ht="80" customHeight="1" spans="1:21">
      <c r="A44" s="24">
        <v>19</v>
      </c>
      <c r="B44" s="31" t="s">
        <v>150</v>
      </c>
      <c r="C44" s="24" t="s">
        <v>30</v>
      </c>
      <c r="D44" s="31" t="s">
        <v>31</v>
      </c>
      <c r="E44" s="26">
        <v>0</v>
      </c>
      <c r="F44" s="31" t="s">
        <v>151</v>
      </c>
      <c r="G44" s="31" t="s">
        <v>32</v>
      </c>
      <c r="H44" s="24"/>
      <c r="I44" s="56"/>
      <c r="J44" s="57"/>
      <c r="K44" s="58"/>
      <c r="L44" s="24"/>
      <c r="M44" s="24"/>
      <c r="N44" s="24" t="s">
        <v>36</v>
      </c>
      <c r="O44" s="46">
        <v>300000</v>
      </c>
      <c r="P44" s="57"/>
      <c r="Q44" s="58"/>
      <c r="R44" s="46">
        <f t="shared" si="2"/>
        <v>300000</v>
      </c>
      <c r="S44" s="45" t="s">
        <v>142</v>
      </c>
      <c r="T44" s="24">
        <v>2022.12</v>
      </c>
      <c r="U44" s="3" t="s">
        <v>101</v>
      </c>
    </row>
    <row r="45" s="3" customFormat="1" ht="80" customHeight="1" spans="1:21">
      <c r="A45" s="24">
        <v>20</v>
      </c>
      <c r="B45" s="24" t="s">
        <v>152</v>
      </c>
      <c r="C45" s="24" t="s">
        <v>30</v>
      </c>
      <c r="D45" s="31" t="s">
        <v>31</v>
      </c>
      <c r="E45" s="26">
        <v>0</v>
      </c>
      <c r="F45" s="24" t="s">
        <v>153</v>
      </c>
      <c r="G45" s="31" t="s">
        <v>32</v>
      </c>
      <c r="H45" s="24"/>
      <c r="I45" s="56"/>
      <c r="J45" s="57"/>
      <c r="K45" s="58"/>
      <c r="L45" s="24"/>
      <c r="M45" s="24"/>
      <c r="N45" s="24" t="s">
        <v>36</v>
      </c>
      <c r="O45" s="46">
        <v>250000</v>
      </c>
      <c r="P45" s="57"/>
      <c r="Q45" s="58"/>
      <c r="R45" s="46">
        <f t="shared" si="2"/>
        <v>250000</v>
      </c>
      <c r="S45" s="45" t="s">
        <v>154</v>
      </c>
      <c r="T45" s="24">
        <v>2022.12</v>
      </c>
      <c r="U45" s="3" t="s">
        <v>101</v>
      </c>
    </row>
    <row r="46" s="3" customFormat="1" ht="80" customHeight="1" spans="1:21">
      <c r="A46" s="24">
        <v>21</v>
      </c>
      <c r="B46" s="24" t="s">
        <v>155</v>
      </c>
      <c r="C46" s="24" t="s">
        <v>30</v>
      </c>
      <c r="D46" s="31" t="s">
        <v>31</v>
      </c>
      <c r="E46" s="26">
        <v>0</v>
      </c>
      <c r="F46" s="24" t="s">
        <v>156</v>
      </c>
      <c r="G46" s="31" t="s">
        <v>32</v>
      </c>
      <c r="H46" s="24"/>
      <c r="I46" s="56"/>
      <c r="J46" s="57"/>
      <c r="K46" s="58"/>
      <c r="L46" s="24"/>
      <c r="M46" s="24"/>
      <c r="N46" s="24" t="s">
        <v>36</v>
      </c>
      <c r="O46" s="46">
        <v>250000</v>
      </c>
      <c r="P46" s="57"/>
      <c r="Q46" s="58"/>
      <c r="R46" s="46">
        <f t="shared" si="2"/>
        <v>250000</v>
      </c>
      <c r="S46" s="45" t="s">
        <v>154</v>
      </c>
      <c r="T46" s="24">
        <v>2022.12</v>
      </c>
      <c r="U46" s="3" t="s">
        <v>101</v>
      </c>
    </row>
    <row r="47" s="3" customFormat="1" ht="39.95" customHeight="1" spans="1:16">
      <c r="A47" s="6"/>
      <c r="B47" s="5"/>
      <c r="C47" s="5"/>
      <c r="D47" s="6"/>
      <c r="E47" s="36"/>
      <c r="F47" s="5"/>
      <c r="G47" s="6"/>
      <c r="P47" s="3" t="e">
        <f>#REF!-#REF!</f>
        <v>#REF!</v>
      </c>
    </row>
    <row r="48" s="3" customFormat="1" ht="39.95" customHeight="1" spans="1:7">
      <c r="A48" s="6"/>
      <c r="B48" s="5"/>
      <c r="C48" s="5"/>
      <c r="D48" s="6"/>
      <c r="E48" s="36"/>
      <c r="F48" s="5"/>
      <c r="G48" s="6"/>
    </row>
    <row r="49" s="3" customFormat="1" ht="39.95" customHeight="1" spans="1:7">
      <c r="A49" s="6"/>
      <c r="B49" s="5"/>
      <c r="C49" s="5"/>
      <c r="D49" s="6"/>
      <c r="E49" s="36"/>
      <c r="F49" s="5"/>
      <c r="G49" s="6"/>
    </row>
    <row r="50" s="3" customFormat="1" ht="39.95" customHeight="1" spans="1:7">
      <c r="A50" s="6"/>
      <c r="B50" s="5"/>
      <c r="C50" s="5"/>
      <c r="D50" s="6"/>
      <c r="E50" s="36"/>
      <c r="F50" s="5"/>
      <c r="G50" s="6"/>
    </row>
  </sheetData>
  <autoFilter ref="A4:U47">
    <extLst/>
  </autoFilter>
  <mergeCells count="7">
    <mergeCell ref="A2:T2"/>
    <mergeCell ref="A3:R3"/>
    <mergeCell ref="B6:D6"/>
    <mergeCell ref="A7:E7"/>
    <mergeCell ref="F7:N7"/>
    <mergeCell ref="A25:E25"/>
    <mergeCell ref="F25:N25"/>
  </mergeCells>
  <pageMargins left="0.314583333333333" right="0.236111111111111" top="0.550694444444444" bottom="0.66875" header="0.314583333333333" footer="0.393055555555556"/>
  <pageSetup paperSize="9" scale="48" fitToHeight="0" orientation="landscape"/>
  <headerFooter>
    <oddFooter>&amp;C&amp;16第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Administrator</cp:lastModifiedBy>
  <dcterms:created xsi:type="dcterms:W3CDTF">2019-12-04T23:15:00Z</dcterms:created>
  <cp:lastPrinted>2020-08-21T19:23:00Z</cp:lastPrinted>
  <dcterms:modified xsi:type="dcterms:W3CDTF">2022-10-31T13:32:42Z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D73EC3364656495CBB756AE16A85FF80</vt:lpwstr>
  </property>
</Properties>
</file>